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480" windowHeight="7710" tabRatio="887" activeTab="0"/>
  </bookViews>
  <sheets>
    <sheet name="001" sheetId="1" r:id="rId1"/>
    <sheet name="003" sheetId="2" r:id="rId2"/>
    <sheet name="004" sheetId="3" r:id="rId3"/>
    <sheet name="005" sheetId="4" r:id="rId4"/>
    <sheet name="006" sheetId="5" r:id="rId5"/>
    <sheet name="007" sheetId="6" r:id="rId6"/>
    <sheet name="008" sheetId="7" r:id="rId7"/>
    <sheet name="009" sheetId="8" r:id="rId8"/>
    <sheet name="011" sheetId="9" r:id="rId9"/>
    <sheet name="013" sheetId="10" r:id="rId10"/>
    <sheet name="014" sheetId="11" r:id="rId11"/>
    <sheet name="016" sheetId="12" r:id="rId12"/>
    <sheet name="017" sheetId="13" r:id="rId13"/>
    <sheet name="018" sheetId="14" r:id="rId14"/>
    <sheet name="019" sheetId="15" r:id="rId15"/>
    <sheet name="020" sheetId="16" r:id="rId16"/>
    <sheet name="021" sheetId="17" r:id="rId17"/>
    <sheet name="022" sheetId="18" r:id="rId18"/>
    <sheet name="026" sheetId="19" r:id="rId19"/>
    <sheet name="027" sheetId="20" r:id="rId20"/>
    <sheet name="029" sheetId="21" r:id="rId21"/>
    <sheet name="030" sheetId="22" r:id="rId22"/>
    <sheet name="033" sheetId="23" r:id="rId23"/>
    <sheet name="036" sheetId="24" r:id="rId24"/>
    <sheet name="037" sheetId="25" r:id="rId25"/>
    <sheet name="038" sheetId="26" r:id="rId26"/>
    <sheet name="039" sheetId="27" r:id="rId27"/>
    <sheet name="043" sheetId="28" r:id="rId28"/>
    <sheet name=" 045" sheetId="29" r:id="rId29"/>
    <sheet name="046" sheetId="30" r:id="rId30"/>
    <sheet name="047" sheetId="31" r:id="rId31"/>
    <sheet name="049" sheetId="32" r:id="rId32"/>
    <sheet name="108" sheetId="33" r:id="rId33"/>
    <sheet name="119" sheetId="34" r:id="rId34"/>
  </sheets>
  <externalReferences>
    <externalReference r:id="rId37"/>
    <externalReference r:id="rId38"/>
    <externalReference r:id="rId39"/>
  </externalReferences>
  <definedNames>
    <definedName name="_xlnm._FilterDatabase" localSheetId="6">'008'!$A$14:$E$55</definedName>
    <definedName name="_xlnm._FilterDatabase" localSheetId="8">'011'!$A$16:$E$56</definedName>
    <definedName name="_xlnm._FilterDatabase" localSheetId="10">'014'!$A$15:$E$57</definedName>
    <definedName name="_xlnm._FilterDatabase" localSheetId="12">'017'!$A$15:$E$38</definedName>
    <definedName name="_xlnm._FilterDatabase" localSheetId="22">'033'!$A$15:$E$52</definedName>
    <definedName name="_xlnm._FilterDatabase" localSheetId="24">'037'!$A$10:$E$34</definedName>
    <definedName name="_xlnm._FilterDatabase" localSheetId="31">'049'!$A$15:$E$36</definedName>
    <definedName name="_xlnm._FilterDatabase_1">#REF!</definedName>
    <definedName name="_xlnm._FilterDatabase_1_1">#REF!</definedName>
    <definedName name="_xlnm._FilterDatabase_10">#REF!</definedName>
    <definedName name="_xlnm._FilterDatabase_11" localSheetId="12">'017'!$A$15:$E$38</definedName>
    <definedName name="_xlnm._FilterDatabase_11">#REF!</definedName>
    <definedName name="_xlnm._FilterDatabase_12">#REF!</definedName>
    <definedName name="_xlnm._FilterDatabase_13">#REF!</definedName>
    <definedName name="_xlnm._FilterDatabase_14">#REF!</definedName>
    <definedName name="_xlnm._FilterDatabase_15">#REF!</definedName>
    <definedName name="_xlnm._FilterDatabase_16">#REF!</definedName>
    <definedName name="_xlnm._FilterDatabase_17">#REF!</definedName>
    <definedName name="_xlnm._FilterDatabase_18">#REF!</definedName>
    <definedName name="_xlnm._FilterDatabase_19">#REF!</definedName>
    <definedName name="_xlnm._FilterDatabase_2">#REF!</definedName>
    <definedName name="_xlnm._FilterDatabase_20" localSheetId="0">#REF!</definedName>
    <definedName name="_xlnm._FilterDatabase_20" localSheetId="21">#REF!</definedName>
    <definedName name="_xlnm._FilterDatabase_20" localSheetId="24">#REF!</definedName>
    <definedName name="_xlnm._FilterDatabase_20">'033'!$A$15:$E$52</definedName>
    <definedName name="_xlnm._FilterDatabase_21">#REF!</definedName>
    <definedName name="_xlnm._FilterDatabase_22">#REF!</definedName>
    <definedName name="_xlnm._FilterDatabase_23">#REF!</definedName>
    <definedName name="_xlnm._FilterDatabase_24">#REF!</definedName>
    <definedName name="_xlnm._FilterDatabase_25">#REF!</definedName>
    <definedName name="_xlnm._FilterDatabase_26">#REF!</definedName>
    <definedName name="_xlnm._FilterDatabase_27" localSheetId="24">#REF!</definedName>
    <definedName name="_xlnm._FilterDatabase_27">#REF!</definedName>
    <definedName name="_xlnm._FilterDatabase_28" localSheetId="24">#REF!</definedName>
    <definedName name="_xlnm._FilterDatabase_28" localSheetId="31">'049'!$A$15:$E$36</definedName>
    <definedName name="_xlnm._FilterDatabase_28">#REF!</definedName>
    <definedName name="_xlnm._FilterDatabase_3">#REF!</definedName>
    <definedName name="_xlnm._FilterDatabase_4">#REF!</definedName>
    <definedName name="_xlnm._FilterDatabase_5" localSheetId="0">#REF!</definedName>
    <definedName name="_xlnm._FilterDatabase_5" localSheetId="21">#REF!</definedName>
    <definedName name="_xlnm._FilterDatabase_5" localSheetId="24">#REF!</definedName>
    <definedName name="_xlnm._FilterDatabase_5">'008'!$A$14:$E$55</definedName>
    <definedName name="_xlnm._FilterDatabase_6">#REF!</definedName>
    <definedName name="_xlnm._FilterDatabase_7" localSheetId="8">'011'!$A$16:$E$56</definedName>
    <definedName name="_xlnm._FilterDatabase_7" localSheetId="24">'037'!$A$10:$E$34</definedName>
    <definedName name="_xlnm._FilterDatabase_7">#REF!</definedName>
    <definedName name="_xlnm._FilterDatabase_8">#REF!</definedName>
    <definedName name="_xlnm._FilterDatabase_9" localSheetId="10">'014'!$A$15:$E$57</definedName>
    <definedName name="_xlnm._FilterDatabase_9" localSheetId="24">#REF!</definedName>
    <definedName name="_xlnm._FilterDatabase_9">#REF!</definedName>
    <definedName name="_xlnm.Print_Area" localSheetId="6">'008'!$A$1:$G$70</definedName>
    <definedName name="_xlnm.Print_Area" localSheetId="8">'011'!$A$12:$G$71</definedName>
    <definedName name="_xlnm.Print_Area" localSheetId="10">'014'!$A$10:$G$70</definedName>
    <definedName name="_xlnm.Print_Area" localSheetId="12">'017'!$A$9:$G$51</definedName>
    <definedName name="_xlnm.Print_Area" localSheetId="22">'033'!$A$1:$G$68</definedName>
    <definedName name="_xlnm.Print_Area" localSheetId="24">'037'!$A$4:$G$48</definedName>
    <definedName name="_xlnm.Print_Area" localSheetId="31">'049'!$A$1:$G$36</definedName>
    <definedName name="_xlnm.Print_Area" localSheetId="0">'001'!$A$1:$G$65</definedName>
    <definedName name="_xlnm.Print_Area" localSheetId="1">'003'!$A$1:$G$68</definedName>
    <definedName name="_xlnm.Print_Area" localSheetId="2">'004'!$A$1:$G$68</definedName>
    <definedName name="_xlnm.Print_Area" localSheetId="3">'005'!$A$1:$G$67</definedName>
    <definedName name="_xlnm.Print_Area" localSheetId="4">'006'!$A$1:$G$70</definedName>
    <definedName name="_xlnm.Print_Area" localSheetId="5">'007'!$A$1:$G$72</definedName>
    <definedName name="_xlnm.Print_Area" localSheetId="6">'008'!$A$1:$G$70</definedName>
    <definedName name="_xlnm.Print_Area" localSheetId="7">'009'!$A$1:$G$72</definedName>
    <definedName name="_xlnm.Print_Area" localSheetId="8">'011'!$A$1:$G$71</definedName>
    <definedName name="_xlnm.Print_Area" localSheetId="9">'013'!$A$1:$G$62</definedName>
    <definedName name="_xlnm.Print_Area" localSheetId="10">'014'!$A$1:$G$70</definedName>
    <definedName name="_xlnm.Print_Area" localSheetId="11">'016'!$A$1:$G$65</definedName>
    <definedName name="_xlnm.Print_Area" localSheetId="12">'017'!$A$1:$G$51</definedName>
    <definedName name="_xlnm.Print_Area" localSheetId="13">'018'!$A$1:$G$61</definedName>
    <definedName name="_xlnm.Print_Area" localSheetId="14">'019'!$A$1:$G$51</definedName>
    <definedName name="_xlnm.Print_Area" localSheetId="15">'020'!$A$1:$G$65</definedName>
    <definedName name="_xlnm.Print_Area" localSheetId="17">'022'!$A$1:$G$57</definedName>
    <definedName name="_xlnm.Print_Area" localSheetId="18">'026'!$A$1:$G$49</definedName>
    <definedName name="_xlnm.Print_Area" localSheetId="20">'029'!$A$1:$G$64</definedName>
    <definedName name="_xlnm.Print_Area" localSheetId="21">'030'!$A$1:$G$59</definedName>
    <definedName name="_xlnm.Print_Area" localSheetId="22">'033'!$A$1:$G$68</definedName>
    <definedName name="_xlnm.Print_Area" localSheetId="24">'037'!$A$1:$G$48</definedName>
    <definedName name="_xlnm.Print_Area" localSheetId="25">'038'!$A$1:$G$57</definedName>
    <definedName name="_xlnm.Print_Area" localSheetId="26">'039'!$A$1:$G$87</definedName>
    <definedName name="_xlnm.Print_Area" localSheetId="27">'043'!$A$1:$G$60</definedName>
    <definedName name="_xlnm.Print_Area" localSheetId="29">'046'!$A$1:$G$64</definedName>
    <definedName name="_xlnm.Print_Area" localSheetId="30">'047'!$A$1:$G$76</definedName>
    <definedName name="_xlnm.Print_Area" localSheetId="31">'049'!$A$1:$G$65</definedName>
    <definedName name="_xlnm.Print_Area" localSheetId="32">'108'!$A$1:$G$31</definedName>
    <definedName name="_xlnm.Print_Area" localSheetId="33">'119'!$A$1:$G$36</definedName>
  </definedNames>
  <calcPr fullCalcOnLoad="1"/>
</workbook>
</file>

<file path=xl/sharedStrings.xml><?xml version="1.0" encoding="utf-8"?>
<sst xmlns="http://schemas.openxmlformats.org/spreadsheetml/2006/main" count="3693" uniqueCount="572">
  <si>
    <r>
      <rPr>
        <b/>
        <sz val="12"/>
        <rFont val="Times New Roman"/>
        <family val="1"/>
      </rPr>
      <t>Описание (обоснование) бюджетной подпрограммы:</t>
    </r>
    <r>
      <rPr>
        <sz val="12"/>
        <rFont val="Times New Roman"/>
        <family val="1"/>
      </rPr>
      <t xml:space="preserve"> своевременная организация оздоровительных мероприятий для коррекции здоровья детей раннего возраста - от рождения до четырёх лет, профилактических мероприятий с учётом индивидуальных особенностей развития каждого ребёнка раннего возраста  по своевременному выявлению отклонений здоровья рёбенка для последующего соответствующего их оздоровления и лечения.                                                                                                                                                                                                                                                 </t>
    </r>
  </si>
  <si>
    <r>
      <t xml:space="preserve">Описание (обоснование) бюджетной подпрограммы: </t>
    </r>
    <r>
      <rPr>
        <sz val="12"/>
        <rFont val="Times New Roman"/>
        <family val="1"/>
      </rPr>
      <t>оплата проезда больных, направляемых по медицинским показаниям на лечение в другие лечебные организации в пределах Республики Казахстан</t>
    </r>
  </si>
  <si>
    <r>
      <rPr>
        <sz val="12"/>
        <rFont val="Times New Roman"/>
        <family val="1"/>
      </rPr>
      <t>текущая/развитие</t>
    </r>
    <r>
      <rPr>
        <b/>
        <sz val="12"/>
        <rFont val="Times New Roman"/>
        <family val="1"/>
      </rPr>
      <t xml:space="preserve"> : </t>
    </r>
    <r>
      <rPr>
        <i/>
        <sz val="12"/>
        <rFont val="Times New Roman"/>
        <family val="1"/>
      </rPr>
      <t xml:space="preserve"> текущая бюджетная программа</t>
    </r>
  </si>
  <si>
    <r>
      <t xml:space="preserve">Описание (обоснование) бюджетной подпрограммы: </t>
    </r>
    <r>
      <rPr>
        <sz val="12"/>
        <rFont val="Times New Roman"/>
        <family val="1"/>
      </rPr>
      <t>Обеспечение круглосуточной работы оперативно-диспетчерского отдела по сбору и анализу информации медико-санитарного характера о возможности чрезвычайной ситуации; поддержка в постоянной готовности системы оповещения; создание резерва медицинского, санитарного и специального имущества; выдвижение формирований службы экстренной медицинской помощи города для работы по ликвидации медико-санитарных последствий чрезвычайной ситуации; организация лечебно-эвакуационного, санитарно-гигиенического, противоэпидемического обеспечения при ликвидации последствий чрезвычайных ситуаций, а также мероприятий по медицинской защите населения, персонала аварийно-спасательных формирований</t>
    </r>
  </si>
  <si>
    <r>
      <t xml:space="preserve">Описание (обоснование) бюджетной подпрограммы: </t>
    </r>
    <r>
      <rPr>
        <sz val="12"/>
        <rFont val="Times New Roman"/>
        <family val="1"/>
      </rPr>
      <t xml:space="preserve">своевременная организация оздоровительных мероприятий для коррекции здоровья детей раннего возраста - от рождения до четырёх лет, профилактических мероприятий с учётом индивидуальных особенностей развития каждого ребёнка раннего возраста  по своевременному выявлению отклонений здоровья рёбенка для последующего соответствующего их оздоровления и лечения.         </t>
    </r>
    <r>
      <rPr>
        <sz val="12"/>
        <color indexed="10"/>
        <rFont val="Times New Roman"/>
        <family val="1"/>
      </rPr>
      <t xml:space="preserve">                                                                </t>
    </r>
    <r>
      <rPr>
        <b/>
        <sz val="12"/>
        <color indexed="10"/>
        <rFont val="Times New Roman"/>
        <family val="1"/>
      </rPr>
      <t xml:space="preserve">  </t>
    </r>
    <r>
      <rPr>
        <b/>
        <sz val="12"/>
        <rFont val="Times New Roman"/>
        <family val="1"/>
      </rPr>
      <t xml:space="preserve">                                                                                                                                      </t>
    </r>
  </si>
  <si>
    <r>
      <t xml:space="preserve">в зависимости от содержания: </t>
    </r>
    <r>
      <rPr>
        <i/>
        <sz val="12"/>
        <color indexed="8"/>
        <rFont val="Times New Roman"/>
        <family val="1"/>
      </rPr>
      <t xml:space="preserve">осуществление государственных функций, </t>
    </r>
    <r>
      <rPr>
        <i/>
        <sz val="12"/>
        <color indexed="8"/>
        <rFont val="Times New Roman"/>
        <family val="1"/>
      </rPr>
      <t>полномочий и оказание вытекающих из них государственных услуг</t>
    </r>
  </si>
  <si>
    <r>
      <t xml:space="preserve">в зависимости от содержания: </t>
    </r>
    <r>
      <rPr>
        <i/>
        <sz val="12"/>
        <color indexed="8"/>
        <rFont val="Times New Roman"/>
        <family val="1"/>
      </rPr>
      <t>осуществление государственных функций, полномочий и оказание вытекающих из них государственных услуг</t>
    </r>
  </si>
  <si>
    <r>
      <t xml:space="preserve">в зависимости от содержания: </t>
    </r>
    <r>
      <rPr>
        <i/>
        <sz val="12"/>
        <rFont val="Times New Roman"/>
        <family val="1"/>
      </rPr>
      <t>осуществление государственных функций, полномочий и оказание вытекающих из них государственных услуг</t>
    </r>
  </si>
  <si>
    <r>
      <t xml:space="preserve">в зависимости от содержания: </t>
    </r>
    <r>
      <rPr>
        <i/>
        <sz val="12"/>
        <color indexed="8"/>
        <rFont val="Times New Roman"/>
        <family val="1"/>
      </rPr>
      <t>осуществление государственных функций, полномочий и оказание вытекающих из них государственных услуг</t>
    </r>
  </si>
  <si>
    <r>
      <t>в зависимости от содержания:</t>
    </r>
    <r>
      <rPr>
        <i/>
        <sz val="12"/>
        <color indexed="8"/>
        <rFont val="Times New Roman"/>
        <family val="1"/>
      </rPr>
      <t xml:space="preserve"> осуществление государственных функций, полномочий и оказание вытекающих из них государственных услуг</t>
    </r>
  </si>
  <si>
    <r>
      <rPr>
        <sz val="12"/>
        <rFont val="Times New Roman"/>
        <family val="1"/>
      </rPr>
      <t>в зависимости от содержания</t>
    </r>
    <r>
      <rPr>
        <sz val="12"/>
        <rFont val="Arial"/>
        <family val="2"/>
      </rPr>
      <t>:</t>
    </r>
    <r>
      <rPr>
        <sz val="10"/>
        <rFont val="Arial"/>
        <family val="2"/>
      </rPr>
      <t xml:space="preserve"> </t>
    </r>
    <r>
      <rPr>
        <i/>
        <sz val="12"/>
        <color indexed="8"/>
        <rFont val="Times New Roman"/>
        <family val="1"/>
      </rPr>
      <t>осуществление государственных функций, полномочий и оказание вытекающих из них государственных услуг</t>
    </r>
  </si>
  <si>
    <r>
      <t xml:space="preserve">в зависимости от содержания: </t>
    </r>
    <r>
      <rPr>
        <i/>
        <sz val="12"/>
        <color indexed="8"/>
        <rFont val="Times New Roman"/>
        <family val="1"/>
      </rPr>
      <t>осуществление государственных функций, полномочий и оказание вытекающих из них государственных услуг</t>
    </r>
  </si>
  <si>
    <r>
      <rPr>
        <sz val="12"/>
        <rFont val="Times New Roman"/>
        <family val="1"/>
      </rPr>
      <t>в зависимости от содержания</t>
    </r>
    <r>
      <rPr>
        <sz val="10"/>
        <rFont val="Arial"/>
        <family val="2"/>
      </rPr>
      <t xml:space="preserve">: </t>
    </r>
    <r>
      <rPr>
        <i/>
        <sz val="12"/>
        <color indexed="8"/>
        <rFont val="Times New Roman"/>
        <family val="1"/>
      </rPr>
      <t>осуществление государственных функций, полномочий и оказание вытекающих из них государственных услуг</t>
    </r>
  </si>
  <si>
    <r>
      <t xml:space="preserve">в зависимости от содержания: </t>
    </r>
    <r>
      <rPr>
        <i/>
        <sz val="12"/>
        <color indexed="8"/>
        <rFont val="Times New Roman"/>
        <family val="1"/>
      </rPr>
      <t>осуществление государственных функций, полномочий и оказание вытекающих из них государственных услуг, осуществление капитальных расходов</t>
    </r>
  </si>
  <si>
    <r>
      <rPr>
        <sz val="12"/>
        <rFont val="Times New Roman"/>
        <family val="1"/>
      </rPr>
      <t>в зависимости от содержания:</t>
    </r>
    <r>
      <rPr>
        <b/>
        <sz val="12"/>
        <rFont val="Times New Roman"/>
        <family val="1"/>
      </rPr>
      <t xml:space="preserve"> </t>
    </r>
    <r>
      <rPr>
        <i/>
        <sz val="12"/>
        <rFont val="Times New Roman"/>
        <family val="1"/>
      </rPr>
      <t>осуществления государственных функций, полномочий и оказание вытекающих из них государственных услуг</t>
    </r>
  </si>
  <si>
    <t>Утверждена         </t>
  </si>
  <si>
    <t>приказом руководителя управления здравоохранения</t>
  </si>
  <si>
    <t>Акмолинской области</t>
  </si>
  <si>
    <t>БЮДЖЕТНАЯ ПРОГРАММА</t>
  </si>
  <si>
    <t xml:space="preserve"> 253  Управление здравоохранения Акмолинской области</t>
  </si>
  <si>
    <t>код и наименование администратора бюджетной  программы</t>
  </si>
  <si>
    <t>на 2016-2018 годы</t>
  </si>
  <si>
    <r>
      <t xml:space="preserve">Руководитель бюджетной программы: </t>
    </r>
    <r>
      <rPr>
        <i/>
        <sz val="12"/>
        <rFont val="Times New Roman"/>
        <family val="1"/>
      </rPr>
      <t>Руководитель управления здравоохранения - Кулушева Г.Е.</t>
    </r>
  </si>
  <si>
    <r>
      <t xml:space="preserve">Нормативная правовая основа бюджетной программы: </t>
    </r>
    <r>
      <rPr>
        <sz val="12"/>
        <rFont val="Times New Roman"/>
        <family val="1"/>
      </rPr>
      <t>Бюджетный кодекс РК от 4 декабря 2008 года, 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от 08 декабря 2015 года №972  «О реализации Закона Республики Казахстан «О республиканском бюджете на 2016 – 2018 годы».</t>
    </r>
  </si>
  <si>
    <r>
      <t>Вид бюджетной программы</t>
    </r>
    <r>
      <rPr>
        <sz val="12"/>
        <color indexed="8"/>
        <rFont val="Times New Roman"/>
        <family val="1"/>
      </rPr>
      <t xml:space="preserve">: </t>
    </r>
  </si>
  <si>
    <r>
      <t xml:space="preserve">в зависимости от уровня государственного управления: </t>
    </r>
    <r>
      <rPr>
        <i/>
        <sz val="12"/>
        <rFont val="Times New Roman"/>
        <family val="1"/>
      </rPr>
      <t>областной бюджет</t>
    </r>
  </si>
  <si>
    <r>
      <t xml:space="preserve">в зависимости от содержания: </t>
    </r>
    <r>
      <rPr>
        <i/>
        <sz val="12"/>
        <color indexed="8"/>
        <rFont val="Times New Roman"/>
        <family val="1"/>
      </rPr>
      <t>предоставление трансфертов и бюджетных субсидий и 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</si>
  <si>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i/>
        <sz val="12"/>
        <color indexed="8"/>
        <rFont val="Times New Roman"/>
        <family val="1"/>
      </rPr>
      <t>индивидуальная бюджетная программа</t>
    </r>
  </si>
  <si>
    <r>
      <t xml:space="preserve">текущая/развитие: </t>
    </r>
    <r>
      <rPr>
        <i/>
        <sz val="12"/>
        <rFont val="Times New Roman"/>
        <family val="1"/>
      </rPr>
      <t>текущая бюджетная программа</t>
    </r>
  </si>
  <si>
    <t>Конечные результаты бюджетной программы:</t>
  </si>
  <si>
    <t xml:space="preserve">Показатели конечного результата </t>
  </si>
  <si>
    <t>Единица измерения</t>
  </si>
  <si>
    <t>Отчет на 2014 год</t>
  </si>
  <si>
    <t>План на 2015 год</t>
  </si>
  <si>
    <t>Плановый период</t>
  </si>
  <si>
    <t>2016 год</t>
  </si>
  <si>
    <t>2017 год</t>
  </si>
  <si>
    <t>2018 год</t>
  </si>
  <si>
    <t>%</t>
  </si>
  <si>
    <t>чел.</t>
  </si>
  <si>
    <t>Расходы по бюджетной программе, всего</t>
  </si>
  <si>
    <t>Расходы по бюджетной программе</t>
  </si>
  <si>
    <t>отчетный год</t>
  </si>
  <si>
    <t>план текущего года</t>
  </si>
  <si>
    <t>плановый период</t>
  </si>
  <si>
    <t>2014 год</t>
  </si>
  <si>
    <t>2015 год</t>
  </si>
  <si>
    <t>За счет трансфертов из республиканского бюджета</t>
  </si>
  <si>
    <t>тыс.тенге</t>
  </si>
  <si>
    <t>За счет средств местного бюджета</t>
  </si>
  <si>
    <t>Итого расходы по бюджетной программе</t>
  </si>
  <si>
    <r>
      <t>Код и наименование бюджетной подпрограммы</t>
    </r>
    <r>
      <rPr>
        <sz val="12"/>
        <rFont val="Times New Roman"/>
        <family val="1"/>
      </rPr>
      <t xml:space="preserve"> 011 "За счет трансфертов из республиканского бюджета"</t>
    </r>
  </si>
  <si>
    <r>
      <t>Вид бюджетной подпрограммы</t>
    </r>
    <r>
      <rPr>
        <sz val="12"/>
        <color indexed="8"/>
        <rFont val="Times New Roman"/>
        <family val="1"/>
      </rPr>
      <t xml:space="preserve">: </t>
    </r>
  </si>
  <si>
    <r>
      <t xml:space="preserve">текущая/развития: </t>
    </r>
    <r>
      <rPr>
        <i/>
        <sz val="12"/>
        <color indexed="8"/>
        <rFont val="Times New Roman"/>
        <family val="1"/>
      </rPr>
      <t>текущая бюджетная подпрограмма</t>
    </r>
  </si>
  <si>
    <t>Показатели прямого результата</t>
  </si>
  <si>
    <t>Расходы по бюджетной подпрограмме</t>
  </si>
  <si>
    <t>За счет трансфертов из республиканского бюджета, в том числе:</t>
  </si>
  <si>
    <t>НСОТ и надбавка за особые условия труда</t>
  </si>
  <si>
    <t>Итого расходы по бюджетной подпрограмме</t>
  </si>
  <si>
    <r>
      <t>Код и наименование бюджетной подпрограммы</t>
    </r>
    <r>
      <rPr>
        <sz val="12"/>
        <rFont val="Times New Roman"/>
        <family val="1"/>
      </rPr>
      <t xml:space="preserve">: </t>
    </r>
    <r>
      <rPr>
        <i/>
        <sz val="12"/>
        <rFont val="Times New Roman"/>
        <family val="1"/>
      </rPr>
      <t>015 "За счет средств местного бюджета"</t>
    </r>
  </si>
  <si>
    <t xml:space="preserve">Вид бюджетной подпрограммы: </t>
  </si>
  <si>
    <r>
      <t>в зависимости от содержания: о</t>
    </r>
    <r>
      <rPr>
        <i/>
        <sz val="12"/>
        <rFont val="Times New Roman"/>
        <family val="1"/>
      </rPr>
      <t>существления государственных функций, полномочий и оказание вытекающих из них государственных услуг</t>
    </r>
  </si>
  <si>
    <r>
      <t xml:space="preserve">текущая/развитие:  </t>
    </r>
    <r>
      <rPr>
        <i/>
        <sz val="12"/>
        <rFont val="Times New Roman"/>
        <family val="1"/>
      </rPr>
      <t>текущая бюджетная подпрограмма</t>
    </r>
  </si>
  <si>
    <t>чел</t>
  </si>
  <si>
    <t>на обеспечение экономической стабильности</t>
  </si>
  <si>
    <t>ед.</t>
  </si>
  <si>
    <r>
      <t xml:space="preserve">Код и наименование бюджетной программы:  </t>
    </r>
    <r>
      <rPr>
        <i/>
        <sz val="12"/>
        <rFont val="Times New Roman"/>
        <family val="1"/>
      </rPr>
      <t>008 "Реализация мероприятий по профилактике и борьбе со СПИД в Республике Казахстан"</t>
    </r>
  </si>
  <si>
    <r>
      <t xml:space="preserve">Цель бюджетной программы: </t>
    </r>
    <r>
      <rPr>
        <i/>
        <sz val="12"/>
        <rFont val="Times New Roman"/>
        <family val="1"/>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</si>
  <si>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t>Удержание распространенности ВИЧ-инфекции среди молодежи в возрасте 15-24 в пределах 0,2-0,6%</t>
  </si>
  <si>
    <r>
      <t>Описание (обоснование) бюджетной программы:</t>
    </r>
    <r>
      <rPr>
        <sz val="12"/>
        <rFont val="Times New Roman"/>
        <family val="1"/>
      </rPr>
      <t xml:space="preserve"> </t>
    </r>
    <r>
      <rPr>
        <i/>
        <sz val="12"/>
        <rFont val="Times New Roman"/>
        <family val="1"/>
      </rPr>
      <t>Профилактика ВИЧ-инфекции; обеспечение доступности населения к информационно-образовательным материалам по ВИЧ/СПИД; обеспечение профилактическим противовирусным лечением ВИЧ-инфицированных беременных женщин и новорожденных, обеспечение доступа населения к постконтактной антиретровирусной профилактике</t>
    </r>
  </si>
  <si>
    <r>
      <t xml:space="preserve">Описание (обоснование) бюджетной подпрограммы: </t>
    </r>
    <r>
      <rPr>
        <i/>
        <sz val="12"/>
        <rFont val="Times New Roman"/>
        <family val="1"/>
      </rPr>
      <t>Профилактика ВИЧ-инфекции; обеспечение доступности населения к информационно-образовательным материалам по ВИЧ/СПИД; обеспечение профилактическим противовирусным лечением ВИЧ-инфицированных беременных женщин и новорожденных, обеспечение доступа населения к постконтактной антиретровирусной профилактике</t>
    </r>
  </si>
  <si>
    <t>Обеспечение антиретровирусными препаратами (лечение ВИЧ инфекции)</t>
  </si>
  <si>
    <t xml:space="preserve">МЗСР РК </t>
  </si>
  <si>
    <t xml:space="preserve">Удельный вес  ВИЧ-инфицированных беременных женщин и новорожденных, охваченных лечением  </t>
  </si>
  <si>
    <t>не &lt;90%</t>
  </si>
  <si>
    <t>Количество людей, охваченных обследованием по клиническим и эпидемиологическим показаниям</t>
  </si>
  <si>
    <t xml:space="preserve">из них МЗСР РК </t>
  </si>
  <si>
    <r>
      <t xml:space="preserve">Код и наименование бюджетной программы:  </t>
    </r>
    <r>
      <rPr>
        <i/>
        <sz val="12"/>
        <rFont val="Times New Roman"/>
        <family val="1"/>
      </rPr>
      <t>033 "Капитальные расходы медицинских организаций здравоохранения"</t>
    </r>
  </si>
  <si>
    <r>
      <t xml:space="preserve">Цель бюджетной программы: </t>
    </r>
    <r>
      <rPr>
        <i/>
        <sz val="12"/>
        <rFont val="Times New Roman"/>
        <family val="1"/>
      </rPr>
      <t>улучшение здоровья населения области, совершенствование системы управления и финансирования, своевременное проведение капитального ремонта и оснащение материально-технической базы.</t>
    </r>
  </si>
  <si>
    <t>Приобретение медицинской и не медицинской техники, из них  за счет республиканского бюджета</t>
  </si>
  <si>
    <t>Количество объектов здравоохранения подлежащих капитальному ремонту</t>
  </si>
  <si>
    <t xml:space="preserve">Количество разработанных ПСД по капитальному ремонту </t>
  </si>
  <si>
    <t>не менее 10% от населения области</t>
  </si>
  <si>
    <r>
      <t xml:space="preserve">Описание (обоснование) бюджетной подпрограммы: </t>
    </r>
    <r>
      <rPr>
        <sz val="12"/>
        <rFont val="Times New Roman"/>
        <family val="1"/>
      </rPr>
      <t>Улучшение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 медицинским оборудованием.</t>
    </r>
  </si>
  <si>
    <t>Удержание распространенности ВИЧ-инфекции в возрастной группе 15-49 в пределах 0,2-0,6%</t>
  </si>
  <si>
    <t xml:space="preserve"> -  избыточной массы тела            </t>
  </si>
  <si>
    <t xml:space="preserve"> -  злоупотребление алкоголем;            </t>
  </si>
  <si>
    <t xml:space="preserve"> -  табакокурения;              </t>
  </si>
  <si>
    <t>Снижение распространенности поведенческих факторов риска:</t>
  </si>
  <si>
    <r>
      <t xml:space="preserve">Описание (обоснование) бюджетной программы: </t>
    </r>
    <r>
      <rPr>
        <sz val="12"/>
        <color indexed="8"/>
        <rFont val="Times New Roman"/>
        <family val="1"/>
      </rPr>
      <t>Организация и проведение национальных акций,  массовых мероприятий, постоянно действующих семинаров, теле- радиопередач по вопросам здорового образа жизни населения и профилактики заболеваний</t>
    </r>
  </si>
  <si>
    <r>
      <t xml:space="preserve">текущая/развитие:  </t>
    </r>
    <r>
      <rPr>
        <i/>
        <sz val="12"/>
        <color indexed="8"/>
        <rFont val="Times New Roman"/>
        <family val="1"/>
      </rPr>
      <t>текущая бюджетная подпрограмма</t>
    </r>
  </si>
  <si>
    <r>
      <t>в зависимости от содержания: о</t>
    </r>
    <r>
      <rPr>
        <i/>
        <sz val="12"/>
        <color indexed="8"/>
        <rFont val="Times New Roman"/>
        <family val="1"/>
      </rPr>
      <t>существления государственных функций, полномочий и оказание вытекающих из них государственных услуг</t>
    </r>
  </si>
  <si>
    <r>
      <t>Код и наименование бюджетной подпрограммы</t>
    </r>
    <r>
      <rPr>
        <sz val="12"/>
        <color indexed="8"/>
        <rFont val="Times New Roman"/>
        <family val="1"/>
      </rPr>
      <t xml:space="preserve">: </t>
    </r>
    <r>
      <rPr>
        <i/>
        <sz val="12"/>
        <color indexed="8"/>
        <rFont val="Times New Roman"/>
        <family val="1"/>
      </rPr>
      <t>015 "За счет средств местного бюджета"</t>
    </r>
  </si>
  <si>
    <t>из них МЗСР РК</t>
  </si>
  <si>
    <r>
      <t>Вид бюджетной подпрограммы</t>
    </r>
    <r>
      <rPr>
        <sz val="12"/>
        <color indexed="8"/>
        <rFont val="Times New Roman"/>
        <family val="1"/>
      </rPr>
      <t>:</t>
    </r>
  </si>
  <si>
    <r>
      <t>Код и наименование бюджетной подпрограммы</t>
    </r>
    <r>
      <rPr>
        <sz val="12"/>
        <color indexed="8"/>
        <rFont val="Times New Roman"/>
        <family val="1"/>
      </rPr>
      <t xml:space="preserve"> 011 "За счет трансфертов из республиканского бюджета"</t>
    </r>
  </si>
  <si>
    <t>Размещение государственного социального заказа по формированию ЗОЖ</t>
  </si>
  <si>
    <t>Количество проведенных мероприятий по профилактике ЗОЖ на радио и телевидении</t>
  </si>
  <si>
    <t>Количество проведенных мероприятий по профилактике ЗОЖ</t>
  </si>
  <si>
    <t>Показатели конечного результата</t>
  </si>
  <si>
    <r>
      <t xml:space="preserve">текущая/развитие: </t>
    </r>
    <r>
      <rPr>
        <i/>
        <sz val="11"/>
        <color indexed="8"/>
        <rFont val="Arial"/>
        <family val="2"/>
      </rPr>
      <t>текущая бюджетная программа</t>
    </r>
  </si>
  <si>
    <r>
      <t xml:space="preserve">в зависимости от уровня государственного управления: </t>
    </r>
    <r>
      <rPr>
        <i/>
        <sz val="12"/>
        <color indexed="8"/>
        <rFont val="Times New Roman"/>
        <family val="1"/>
      </rPr>
      <t>областной бюджет</t>
    </r>
  </si>
  <si>
    <r>
      <t>Вид бюджетной программы</t>
    </r>
    <r>
      <rPr>
        <sz val="12"/>
        <color indexed="8"/>
        <rFont val="Times New Roman"/>
        <family val="1"/>
      </rPr>
      <t>:</t>
    </r>
  </si>
  <si>
    <r>
      <t xml:space="preserve">Руководитель бюджетной программы: </t>
    </r>
    <r>
      <rPr>
        <i/>
        <sz val="12"/>
        <color indexed="8"/>
        <rFont val="Times New Roman"/>
        <family val="1"/>
      </rPr>
      <t>Руководитель управления здравоохранения - Кулушева Г.Е.</t>
    </r>
  </si>
  <si>
    <r>
      <t xml:space="preserve">Код и наименование бюджетной программы:  </t>
    </r>
    <r>
      <rPr>
        <i/>
        <sz val="12"/>
        <color indexed="8"/>
        <rFont val="Times New Roman"/>
        <family val="1"/>
      </rPr>
      <t>007 "Пропаганда здорового образа жизни"</t>
    </r>
  </si>
  <si>
    <t>Переутверждена         </t>
  </si>
  <si>
    <r>
      <rPr>
        <b/>
        <sz val="12"/>
        <rFont val="Times New Roman"/>
        <family val="1"/>
      </rPr>
      <t xml:space="preserve">Код и наименование бюджетной программы:  </t>
    </r>
    <r>
      <rPr>
        <i/>
        <sz val="12"/>
        <rFont val="Times New Roman"/>
        <family val="1"/>
      </rPr>
      <t>006 "Услуги по охране материнства и детства"</t>
    </r>
  </si>
  <si>
    <r>
      <rPr>
        <b/>
        <sz val="12"/>
        <rFont val="Times New Roman"/>
        <family val="1"/>
      </rPr>
      <t xml:space="preserve">Руководитель бюджетной программы: </t>
    </r>
    <r>
      <rPr>
        <i/>
        <sz val="12"/>
        <rFont val="Times New Roman"/>
        <family val="1"/>
      </rPr>
      <t>Руководитель управления здравоохранения - Кулушева Г.Е.</t>
    </r>
  </si>
  <si>
    <t>не менее 100</t>
  </si>
  <si>
    <r>
      <rPr>
        <b/>
        <sz val="12"/>
        <rFont val="Times New Roman"/>
        <family val="1"/>
      </rPr>
      <t>Код и наименование бюджетной подпрограммы</t>
    </r>
    <r>
      <rPr>
        <sz val="12"/>
        <rFont val="Times New Roman"/>
        <family val="1"/>
      </rPr>
      <t xml:space="preserve">: </t>
    </r>
    <r>
      <rPr>
        <i/>
        <sz val="12"/>
        <rFont val="Times New Roman"/>
        <family val="1"/>
      </rPr>
      <t>015 "За счет средств местного бюджета"</t>
    </r>
  </si>
  <si>
    <r>
      <t xml:space="preserve">Код и наименование бюджетной программы: </t>
    </r>
    <r>
      <rPr>
        <i/>
        <sz val="12"/>
        <color indexed="8"/>
        <rFont val="Times New Roman"/>
        <family val="1"/>
      </rPr>
      <t>009 "Оказание медицинской помощи лицам, страдающим туберкулезом, инфекционными заболеваниями, психическими расстройствами и расстройствами поведения, в том числе связанные с употреблением психоактивных веществ"</t>
    </r>
  </si>
  <si>
    <r>
      <t xml:space="preserve">Цель бюджетной программы: </t>
    </r>
    <r>
      <rPr>
        <sz val="12"/>
        <color indexed="8"/>
        <rFont val="Times New Roman"/>
        <family val="1"/>
      </rPr>
      <t>улучшение здоровья населения области, совершенствование системы управления и финансирования.</t>
    </r>
  </si>
  <si>
    <t>снижение показателя заболеваемости острым гепатитом А</t>
  </si>
  <si>
    <t>на 100 тыс населения</t>
  </si>
  <si>
    <t>снижение показателя заболеваемости острым гепатитом В</t>
  </si>
  <si>
    <r>
      <t xml:space="preserve">Описание (обоснование) бюджетной программы: </t>
    </r>
    <r>
      <rPr>
        <i/>
        <sz val="12"/>
        <color indexed="8"/>
        <rFont val="Times New Roman"/>
        <family val="1"/>
      </rPr>
      <t>Обеспечение в соответствии с гарантированным объемом бесплатной медицинской помощи своевременной, доступной и эффективной квалифицированной помощи лицам, страдающим туберкулезом, психическими заболеваниями, инфекционными заболеваниями</t>
    </r>
  </si>
  <si>
    <t>тысяч тенге</t>
  </si>
  <si>
    <r>
      <t>Описание (обоснование) бюджетной подпрограммы:</t>
    </r>
    <r>
      <rPr>
        <b/>
        <i/>
        <sz val="12"/>
        <color indexed="8"/>
        <rFont val="Times New Roman"/>
        <family val="1"/>
      </rPr>
      <t xml:space="preserve"> </t>
    </r>
    <r>
      <rPr>
        <i/>
        <sz val="12"/>
        <color indexed="8"/>
        <rFont val="Times New Roman"/>
        <family val="1"/>
      </rPr>
      <t>Обеспечение в соответствии с гарантированным объемом бесплатной медицинской помощи своевременной, доступной и эффективной квалифицированной помощи лицам, страдающим туберкулезом, психическими заболеваниями, инфекционными заболеваниями</t>
    </r>
  </si>
  <si>
    <t>Обеспечение противовирусными препаратами  (вирусные гепатиты В и С) детей</t>
  </si>
  <si>
    <t>Обеспечение противовирусными препаратами  (вирусные гепатиты В и С) взрослых</t>
  </si>
  <si>
    <r>
      <t xml:space="preserve">Описание (обоснование) бюджетной подпрограммы: </t>
    </r>
    <r>
      <rPr>
        <i/>
        <sz val="12"/>
        <color indexed="8"/>
        <rFont val="Times New Roman"/>
        <family val="1"/>
      </rPr>
      <t>Обеспечение в соответствии с гарантированным объемом бесплатной медицинской помощи своевременной, доступной и эффективной квалифицированной помощи лицам, страдающим туберкулезом, психическими заболеваниями, инфекционными заболеваниями</t>
    </r>
  </si>
  <si>
    <t>Количество пролеченных больных туберкулезом</t>
  </si>
  <si>
    <t>Количество пролеченных больных, страдающих инфекционными заболеваниями</t>
  </si>
  <si>
    <t>Количество пролеченных наркологических больных</t>
  </si>
  <si>
    <r>
      <t xml:space="preserve">Код и наименование бюджетной программы:  </t>
    </r>
    <r>
      <rPr>
        <i/>
        <sz val="12"/>
        <color indexed="8"/>
        <rFont val="Times New Roman"/>
        <family val="1"/>
      </rPr>
      <t>019 "Обеспечение больных туберкулезом противотуберкулезными препаратами"</t>
    </r>
  </si>
  <si>
    <r>
      <t xml:space="preserve">Цель бюджетной программы: </t>
    </r>
    <r>
      <rPr>
        <i/>
        <sz val="12"/>
        <color indexed="8"/>
        <rFont val="Times New Roman"/>
        <family val="1"/>
      </rPr>
      <t>улучшение здоровья населения области, совершенствование системы управления и финансирования.</t>
    </r>
  </si>
  <si>
    <t>Снижение смертности от туберкулеза</t>
  </si>
  <si>
    <t>Социальная поддержка больных туберкулезом не менее 4 %</t>
  </si>
  <si>
    <r>
      <t>Описание (обоснование) бюджетной программы:</t>
    </r>
    <r>
      <rPr>
        <sz val="12"/>
        <color indexed="8"/>
        <rFont val="Times New Roman"/>
        <family val="1"/>
      </rPr>
      <t xml:space="preserve"> </t>
    </r>
    <r>
      <rPr>
        <i/>
        <sz val="12"/>
        <color indexed="8"/>
        <rFont val="Times New Roman"/>
        <family val="1"/>
      </rPr>
      <t>Обеспечение больных туберкулезом противотуберкулезными препаратами</t>
    </r>
  </si>
  <si>
    <r>
      <t xml:space="preserve">Описание (обоснование) бюджетной подпрограммы: </t>
    </r>
    <r>
      <rPr>
        <i/>
        <sz val="12"/>
        <color indexed="8"/>
        <rFont val="Times New Roman"/>
        <family val="1"/>
      </rPr>
      <t>Обеспечение больных туберкулезом противотуберкулезными препаратами</t>
    </r>
  </si>
  <si>
    <t>Обеспечение противотуберкулезными препаратами</t>
  </si>
  <si>
    <r>
      <t xml:space="preserve">Код и наименование бюджетной программы: </t>
    </r>
    <r>
      <rPr>
        <i/>
        <sz val="12"/>
        <color indexed="8"/>
        <rFont val="Times New Roman"/>
        <family val="1"/>
      </rPr>
      <t>020 "Обеспечение больных диабетом  противодиабетическими препаратами"</t>
    </r>
  </si>
  <si>
    <t>Увеличение охвата инсулинотерапией у пациентов сахарным диабетом 2-го типа до 20%</t>
  </si>
  <si>
    <r>
      <t xml:space="preserve">Описание (обоснование) бюджетной программы: </t>
    </r>
    <r>
      <rPr>
        <i/>
        <sz val="12"/>
        <color indexed="8"/>
        <rFont val="Times New Roman"/>
        <family val="1"/>
      </rPr>
      <t>Обеспечение больных противодиабетическими препаратами</t>
    </r>
  </si>
  <si>
    <r>
      <t>Описание (обоснование) бюджетной подпрограммы:</t>
    </r>
    <r>
      <rPr>
        <b/>
        <i/>
        <sz val="12"/>
        <color indexed="8"/>
        <rFont val="Times New Roman"/>
        <family val="1"/>
      </rPr>
      <t xml:space="preserve"> </t>
    </r>
    <r>
      <rPr>
        <i/>
        <sz val="12"/>
        <color indexed="8"/>
        <rFont val="Times New Roman"/>
        <family val="1"/>
      </rPr>
      <t>Обеспечение больных противодиабетическими препаратами</t>
    </r>
  </si>
  <si>
    <t>Количество больных диабетом, обеспеченных противодиабетическими препаратами</t>
  </si>
  <si>
    <r>
      <t xml:space="preserve">Описание (обоснование) бюджетной подпрограммы: </t>
    </r>
    <r>
      <rPr>
        <i/>
        <sz val="12"/>
        <color indexed="8"/>
        <rFont val="Times New Roman"/>
        <family val="1"/>
      </rPr>
      <t>Обеспечение больных противодиабетическими препаратами</t>
    </r>
  </si>
  <si>
    <r>
      <t xml:space="preserve">Код и наименование бюджетной программы:  </t>
    </r>
    <r>
      <rPr>
        <i/>
        <sz val="12"/>
        <color indexed="8"/>
        <rFont val="Times New Roman"/>
        <family val="1"/>
      </rPr>
      <t>021 "Обеспечение онкогематологических больных химиопрепаратами"</t>
    </r>
  </si>
  <si>
    <t>Ожидаемая продолжительность жизни</t>
  </si>
  <si>
    <t>лет</t>
  </si>
  <si>
    <r>
      <rPr>
        <b/>
        <sz val="12"/>
        <rFont val="Times New Roman"/>
        <family val="1"/>
      </rPr>
      <t xml:space="preserve">Код и наименование бюджетной программы:  </t>
    </r>
    <r>
      <rPr>
        <i/>
        <sz val="12"/>
        <rFont val="Times New Roman"/>
        <family val="1"/>
      </rPr>
      <t>036 "Обеспечение тромболитическими препаратами больных с острым инфарктом миокарда"</t>
    </r>
  </si>
  <si>
    <t>Смертность от болезней системы кровообращения</t>
  </si>
  <si>
    <r>
      <t>Описание (обоснование) бюджетной программы:</t>
    </r>
    <r>
      <rPr>
        <sz val="12"/>
        <rFont val="Times New Roman"/>
        <family val="1"/>
      </rPr>
      <t xml:space="preserve"> </t>
    </r>
    <r>
      <rPr>
        <i/>
        <sz val="12"/>
        <rFont val="Times New Roman"/>
        <family val="1"/>
      </rPr>
      <t>Обеспечение тромболитическими препаратами больных с острым инфарктом миокарда</t>
    </r>
  </si>
  <si>
    <r>
      <rPr>
        <b/>
        <sz val="12"/>
        <rFont val="Times New Roman"/>
        <family val="1"/>
      </rPr>
      <t>Код и наименование бюджетной подпрограммы</t>
    </r>
    <r>
      <rPr>
        <sz val="12"/>
        <rFont val="Times New Roman"/>
        <family val="1"/>
      </rPr>
      <t xml:space="preserve"> 011 "За счет трансфертов из республиканского бюджета"</t>
    </r>
  </si>
  <si>
    <r>
      <t xml:space="preserve">Описание (обоснование) бюджетной подпрограммы: </t>
    </r>
    <r>
      <rPr>
        <i/>
        <sz val="12"/>
        <rFont val="Times New Roman"/>
        <family val="1"/>
      </rPr>
      <t>Обеспечение тромболитическими препаратами больных с острым инфарктом миокарда</t>
    </r>
  </si>
  <si>
    <t>Обеспечение тромболитическими препаратами больных с острым инфарктом миокарда</t>
  </si>
  <si>
    <t>Х</t>
  </si>
  <si>
    <r>
      <t xml:space="preserve">Описание (обоснование) бюджетной подпрограммы: </t>
    </r>
    <r>
      <rPr>
        <i/>
        <sz val="12"/>
        <color indexed="8"/>
        <rFont val="Times New Roman"/>
        <family val="1"/>
      </rPr>
      <t>Обеспечение населения доступной квалифицированной, специализированной первичной медико-санитарной,  консультативно-диагностической помощью, проведение мероприятий по диспансеризации и реабилитации больных; мероприятий, направленных на  профилактику заболеваний</t>
    </r>
  </si>
  <si>
    <t>рассеянный склероз</t>
  </si>
  <si>
    <t>болезнь Гоше</t>
  </si>
  <si>
    <t>мукополисахаридоз</t>
  </si>
  <si>
    <t>муковицисдоз</t>
  </si>
  <si>
    <t>ренальная анемия</t>
  </si>
  <si>
    <t>миастения</t>
  </si>
  <si>
    <t>Расширение перечня лекарственных средств на амбулаторном уровне и орфанных препаратов</t>
  </si>
  <si>
    <r>
      <t xml:space="preserve">Описание (обоснование) бюджетной подпрограммы: </t>
    </r>
    <r>
      <rPr>
        <i/>
        <sz val="12"/>
        <color indexed="8"/>
        <rFont val="Times New Roman"/>
        <family val="1"/>
      </rPr>
      <t>Расширение перечня лекарственных средств на амбулаторном уровне и орфанных препаратов</t>
    </r>
  </si>
  <si>
    <t>Численность  прикрепленного населения по  данным РПН</t>
  </si>
  <si>
    <r>
      <t>Описание (обоснование) бюджетной подпрограммы:</t>
    </r>
    <r>
      <rPr>
        <b/>
        <i/>
        <sz val="12"/>
        <color indexed="8"/>
        <rFont val="Times New Roman"/>
        <family val="1"/>
      </rPr>
      <t xml:space="preserve"> </t>
    </r>
    <r>
      <rPr>
        <i/>
        <sz val="12"/>
        <color indexed="8"/>
        <rFont val="Times New Roman"/>
        <family val="1"/>
      </rPr>
      <t>Обеспечение населения доступной квалифицированной, специализированной первичной медико-санитарной,  консультативно-диагностической помощью, проведение мероприятий по диспансеризации и реабилитации больных; мероприятий, направленных на  профилактику заболеваний</t>
    </r>
  </si>
  <si>
    <r>
      <t xml:space="preserve">Описание (обоснование) бюджетной программы: </t>
    </r>
    <r>
      <rPr>
        <i/>
        <sz val="12"/>
        <color indexed="8"/>
        <rFont val="Times New Roman"/>
        <family val="1"/>
      </rPr>
      <t>Оказание амбулаторно-поликлинической помощи городскими субъектами здравоохранения по комплексному подушевому нормативу, оказание медицинской помощи в рамках ГОБМП населению субъектами здравоохранения районного значения и села по комплексному подушевому нормативу, содержание проктологических, онкологических, маммологических кабинетов в амбулаторно-поликлинических организациях, реализация права на свободный выбор населением  медицинской организации.</t>
    </r>
  </si>
  <si>
    <t>кол-во</t>
  </si>
  <si>
    <t>Обоснованные жалобы на работу ПМСП</t>
  </si>
  <si>
    <t>Уровень госпитализации больных с осложнениями заболеваний сердечнососудистой системы (инфаркт миокарда, инсульт), (снижение на 0,2 % от уровня прошлого года)</t>
  </si>
  <si>
    <t>Впервые выявленные случаи злокачественного новообразования визульной локализаций 1-2 стадии: повышение на 2 % к уровню прошлого года</t>
  </si>
  <si>
    <t>Своевременно диагностированный туберкулез легких: повышение на 2 % к уровню прошлого года</t>
  </si>
  <si>
    <t>Детская смертность от 7 дней до 5 лет, предотвратимая на уровне ПМСП</t>
  </si>
  <si>
    <t>Материнская смертность, предотвратимая на уровне ПМСП*</t>
  </si>
  <si>
    <t>Доля вызовов скорой медицинской помощи к больным в часы работы организаций ПМСП (с 8 до 20 часов)</t>
  </si>
  <si>
    <t>Снижение числа абортов среди молодежи в возрасте 15-29 лет на 1 тыс. женщин</t>
  </si>
  <si>
    <t>Снижение смертности от болезней системы кровообращения</t>
  </si>
  <si>
    <t>Снижение младенческой смертности на 1000 родившихся живыми:</t>
  </si>
  <si>
    <t>Снижение материнской смертности на 100 тыс. родившихся живыми</t>
  </si>
  <si>
    <t>Снижение общей смертности на 1000 населения</t>
  </si>
  <si>
    <t>Увеличение ожидаемой продолжительности жизни</t>
  </si>
  <si>
    <r>
      <t xml:space="preserve">Цель бюджетной программы: </t>
    </r>
    <r>
      <rPr>
        <sz val="12"/>
        <color indexed="8"/>
        <rFont val="Times New Roman"/>
        <family val="1"/>
      </rPr>
      <t>Улучшение здоровья населения области, совершенствование системы управления и финансирования, развитие первичной медико-санитарной помощи, как основы социальной политики, стратегии государства и реформирования здравоохранения, обеспечение приоритетного развития амбулаторно-поликлинического обслуживания.</t>
    </r>
  </si>
  <si>
    <r>
      <t xml:space="preserve">Код и наименование бюджетной программы: </t>
    </r>
    <r>
      <rPr>
        <i/>
        <sz val="12"/>
        <color indexed="8"/>
        <rFont val="Times New Roman"/>
        <family val="1"/>
      </rPr>
      <t>039 "Оказание медицинской помощи населению субъектами здравоохранения районного значения и села и  амбулаторно-поликлинической помощи в рамках гарантированного объема бесплатной медицинской помощи"</t>
    </r>
  </si>
  <si>
    <t xml:space="preserve">НСОТ </t>
  </si>
  <si>
    <t>За счет трансфертов из республиканского бюджета, в том числе :</t>
  </si>
  <si>
    <r>
      <rPr>
        <b/>
        <sz val="12"/>
        <rFont val="Times New Roman"/>
        <family val="1"/>
      </rPr>
      <t xml:space="preserve">Код и наименование бюджетной программы: </t>
    </r>
    <r>
      <rPr>
        <i/>
        <sz val="12"/>
        <rFont val="Times New Roman"/>
        <family val="1"/>
      </rPr>
      <t xml:space="preserve"> 046 "Оказание медицинской помощи онкологическим больным в рамках гарантированного объема бесплатной медицинской помощи"</t>
    </r>
  </si>
  <si>
    <t xml:space="preserve">Снижение смертности от онкологических заболеваний: на 100 тыс. населения </t>
  </si>
  <si>
    <r>
      <rPr>
        <b/>
        <sz val="12"/>
        <rFont val="Times New Roman"/>
        <family val="1"/>
      </rPr>
      <t>Описание (обоснование) бюджетной программы:</t>
    </r>
    <r>
      <rPr>
        <sz val="12"/>
        <rFont val="Times New Roman"/>
        <family val="1"/>
      </rPr>
      <t xml:space="preserve"> Планирование расходов на оказание медицинской помощи онкологическим больным осуществляется с учетом фактических затрат на прогнозируемую численность онкологических больных, включая расходы на содержание кабинетов амбулаторной химиотерапии, социальных работников и психологов, закуп лекарственных средств для онкологических больных на амбулаторном уровне (таргетные препараты), на возмещение лизинговых платежей за медицинскую технику, приобретенную на условиях финансового лизинга, на осуществление взаиморасчетов при оказании медицинской помощи иногородним больным при реализации права на свободный выбор онкологическим больным организации. </t>
    </r>
  </si>
  <si>
    <t xml:space="preserve">Расходы по бюджетной подпрограмме </t>
  </si>
  <si>
    <r>
      <t xml:space="preserve">Описание (обоснование) бюджетной подпрограммы: </t>
    </r>
    <r>
      <rPr>
        <i/>
        <sz val="12"/>
        <rFont val="Times New Roman"/>
        <family val="1"/>
      </rPr>
      <t>Оказание медицинской помощи онкологическим больным в рамках гарантированного объема бесплатной медицинской помощи</t>
    </r>
  </si>
  <si>
    <t xml:space="preserve">Показатели прямого результата </t>
  </si>
  <si>
    <t>Количество онкологических больных, зарегистрированных в ЭРОБ</t>
  </si>
  <si>
    <t>из них МФ РК</t>
  </si>
  <si>
    <r>
      <rPr>
        <b/>
        <sz val="12"/>
        <rFont val="Times New Roman"/>
        <family val="1"/>
      </rPr>
      <t>Код и наименование бюджетной подпрограммы</t>
    </r>
    <r>
      <rPr>
        <sz val="12"/>
        <rFont val="Times New Roman"/>
        <family val="1"/>
      </rPr>
      <t xml:space="preserve"> 015 "За счет средств местного бюджета"</t>
    </r>
  </si>
  <si>
    <t>Количество получателей лекарственных средств на амбулаторном уровне</t>
  </si>
  <si>
    <t>За счет трансфертов из республиканского бюджета, из них:</t>
  </si>
  <si>
    <t xml:space="preserve"> МЗСР РК </t>
  </si>
  <si>
    <t>За счет трансфертов из республиканского бюджета, из них</t>
  </si>
  <si>
    <t>Вид бюджетной подпрограммы:</t>
  </si>
  <si>
    <r>
      <t xml:space="preserve">Описание (обоснование) бюджетной подпрограммы: </t>
    </r>
    <r>
      <rPr>
        <sz val="12"/>
        <color indexed="8"/>
        <rFont val="Times New Roman"/>
        <family val="1"/>
      </rPr>
      <t>Организация и проведение национальных акций,  массовых мероприятий, постоянно действующих семинаров, теле- радиопередач по вопросам здорового образа жизни населения и профилактики заболеваний</t>
    </r>
  </si>
  <si>
    <r>
      <t xml:space="preserve">в зависимости от уровня государственного управления:  </t>
    </r>
    <r>
      <rPr>
        <i/>
        <sz val="12"/>
        <rFont val="Times New Roman"/>
        <family val="1"/>
      </rPr>
      <t>областной бюджет</t>
    </r>
  </si>
  <si>
    <r>
      <rPr>
        <b/>
        <sz val="12"/>
        <rFont val="Times New Roman"/>
        <family val="1"/>
      </rPr>
      <t xml:space="preserve">Код и наименование бюджетной программы:  </t>
    </r>
    <r>
      <rPr>
        <i/>
        <sz val="12"/>
        <rFont val="Times New Roman"/>
        <family val="1"/>
      </rPr>
      <t>016 "Обеспечение граждан бесплатным или льготным проездом за пределы населенного пункта на лечение"</t>
    </r>
  </si>
  <si>
    <t>Обеспечение граждан бесплатным или льготным проездом за пределы населенного пункта на лечение</t>
  </si>
  <si>
    <t xml:space="preserve">Количество больных, обеспеченных бесплатным или льготным проездом </t>
  </si>
  <si>
    <r>
      <t xml:space="preserve">Описание (обоснование) бюджетной программы: </t>
    </r>
    <r>
      <rPr>
        <sz val="12"/>
        <rFont val="Times New Roman"/>
        <family val="1"/>
      </rPr>
      <t>Оплата проезда больных, направляемых по медицинским показаниям на лечение в других лечебных организациях пределах Республики Казахстан.</t>
    </r>
  </si>
  <si>
    <t>НСОТ</t>
  </si>
  <si>
    <t>Расходы по бюджетной подпрограмме, из них:</t>
  </si>
  <si>
    <r>
      <rPr>
        <b/>
        <sz val="12"/>
        <color indexed="8"/>
        <rFont val="Times New Roman"/>
        <family val="1"/>
      </rPr>
      <t>Вид бюджетной программы</t>
    </r>
    <r>
      <rPr>
        <sz val="12"/>
        <color indexed="8"/>
        <rFont val="Times New Roman"/>
        <family val="1"/>
      </rPr>
      <t xml:space="preserve">: </t>
    </r>
  </si>
  <si>
    <r>
      <t xml:space="preserve">в зависимости от способа реализации: </t>
    </r>
    <r>
      <rPr>
        <i/>
        <sz val="12"/>
        <color indexed="8"/>
        <rFont val="Times New Roman"/>
        <family val="1"/>
      </rPr>
      <t>индивидуальная бюджетная программа</t>
    </r>
  </si>
  <si>
    <r>
      <rPr>
        <b/>
        <sz val="12"/>
        <color indexed="8"/>
        <rFont val="Times New Roman"/>
        <family val="1"/>
      </rPr>
      <t>Вид бюджетной подпрограммы</t>
    </r>
    <r>
      <rPr>
        <sz val="12"/>
        <color indexed="8"/>
        <rFont val="Times New Roman"/>
        <family val="1"/>
      </rPr>
      <t xml:space="preserve">: </t>
    </r>
  </si>
  <si>
    <r>
      <rPr>
        <b/>
        <sz val="12"/>
        <color indexed="8"/>
        <rFont val="Times New Roman"/>
        <family val="1"/>
      </rPr>
      <t>Конечные результаты бюджетной программы</t>
    </r>
    <r>
      <rPr>
        <sz val="12"/>
        <color indexed="8"/>
        <rFont val="Times New Roman"/>
        <family val="1"/>
      </rPr>
      <t xml:space="preserve">: </t>
    </r>
  </si>
  <si>
    <r>
      <t xml:space="preserve">текущая/развития: </t>
    </r>
    <r>
      <rPr>
        <i/>
        <sz val="12"/>
        <color indexed="8"/>
        <rFont val="Times New Roman"/>
        <family val="1"/>
      </rPr>
      <t>текущая</t>
    </r>
  </si>
  <si>
    <r>
      <t xml:space="preserve">Нормативная правовая основа бюджетной программы: </t>
    </r>
    <r>
      <rPr>
        <sz val="12"/>
        <rFont val="Times New Roman"/>
        <family val="1"/>
      </rPr>
      <t>Бюджетный кодекс РК от 4 декабря 2008 года,</t>
    </r>
    <r>
      <rPr>
        <b/>
        <sz val="12"/>
        <rFont val="Times New Roman"/>
        <family val="1"/>
      </rPr>
      <t xml:space="preserve"> </t>
    </r>
    <r>
      <rPr>
        <sz val="12"/>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Казахстанот от 08 декабря 2015 года №972  «О реализации Закона Республики Казахстан «О республиканском бюджете на 2016 – 2018 годы».</t>
    </r>
  </si>
  <si>
    <t>МЗСР РК</t>
  </si>
  <si>
    <r>
      <t xml:space="preserve">Нормативная правовая основа бюджетной программы: </t>
    </r>
    <r>
      <rPr>
        <sz val="12"/>
        <color indexed="8"/>
        <rFont val="Times New Roman"/>
        <family val="1"/>
      </rPr>
      <t>Бюджетный кодекс РК от 4 декабря 2008 года,  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от 08 декабря 2015 года №972  «О реализации Закона Республики Казахстан «О республиканском бюджете на 2016 – 2018 годы».</t>
    </r>
  </si>
  <si>
    <t>Количество пролеченных больных, страдающих психическими расстройствами</t>
  </si>
  <si>
    <r>
      <t>Нормативная правовая основа бюджетной программы:</t>
    </r>
    <r>
      <rPr>
        <sz val="12"/>
        <color indexed="8"/>
        <rFont val="Times New Roman"/>
        <family val="1"/>
      </rPr>
      <t xml:space="preserve"> Бюджетный кодекс РК от 4 декабря 2008 года,</t>
    </r>
    <r>
      <rPr>
        <b/>
        <sz val="12"/>
        <color indexed="8"/>
        <rFont val="Times New Roman"/>
        <family val="1"/>
      </rPr>
      <t xml:space="preserve"> </t>
    </r>
    <r>
      <rPr>
        <sz val="12"/>
        <color indexed="8"/>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от 08 декабря 2015 года №972  «О реализации Закона Республики Казахстан «О республиканском бюджете на 2016 – 2018 годы».</t>
    </r>
  </si>
  <si>
    <t xml:space="preserve">Увеличение доли  пациентов с сахарным диабетом, находящихся в состоянии компенсанции по уровню гликированного гемоглобина </t>
  </si>
  <si>
    <r>
      <t>Цель бюджетной программы:</t>
    </r>
    <r>
      <rPr>
        <sz val="12"/>
        <rFont val="Times New Roman"/>
        <family val="1"/>
      </rPr>
      <t>улучшение здоровья населения области, совершенствование системы управления и финансирования</t>
    </r>
  </si>
  <si>
    <r>
      <rPr>
        <b/>
        <sz val="12"/>
        <color indexed="8"/>
        <rFont val="Times New Roman"/>
        <family val="1"/>
      </rPr>
      <t>Конечные результаты бюджетной программы</t>
    </r>
    <r>
      <rPr>
        <sz val="12"/>
        <color indexed="8"/>
        <rFont val="Times New Roman"/>
        <family val="1"/>
      </rPr>
      <t xml:space="preserve">: </t>
    </r>
  </si>
  <si>
    <r>
      <rPr>
        <b/>
        <sz val="12"/>
        <color indexed="8"/>
        <rFont val="Times New Roman"/>
        <family val="1"/>
      </rPr>
      <t>Вид бюджетной подпрограммы</t>
    </r>
    <r>
      <rPr>
        <sz val="12"/>
        <color indexed="8"/>
        <rFont val="Times New Roman"/>
        <family val="1"/>
      </rPr>
      <t xml:space="preserve">: </t>
    </r>
  </si>
  <si>
    <t xml:space="preserve">Уровень оснащенности медицинских организаций в соответствии со стандартом оснащенности </t>
  </si>
  <si>
    <r>
      <rPr>
        <b/>
        <sz val="12"/>
        <rFont val="Times New Roman"/>
        <family val="1"/>
      </rPr>
      <t>Цель бюджетной программы:</t>
    </r>
    <r>
      <rPr>
        <sz val="12"/>
        <rFont val="Times New Roman"/>
        <family val="1"/>
      </rPr>
      <t xml:space="preserve"> </t>
    </r>
    <r>
      <rPr>
        <i/>
        <sz val="12"/>
        <rFont val="Times New Roman"/>
        <family val="1"/>
      </rPr>
      <t>улучшение здоровья населения области, совершенствование системы управления и финансирования, социальная поддержка отдельных категорий граждан в виде денежных выплат.</t>
    </r>
  </si>
  <si>
    <r>
      <rPr>
        <b/>
        <sz val="12"/>
        <color indexed="8"/>
        <rFont val="Times New Roman"/>
        <family val="1"/>
      </rPr>
      <t>Конечные результаты бюджетной программы</t>
    </r>
    <r>
      <rPr>
        <sz val="12"/>
        <color indexed="8"/>
        <rFont val="Times New Roman"/>
        <family val="1"/>
      </rPr>
      <t xml:space="preserve">: </t>
    </r>
  </si>
  <si>
    <r>
      <t xml:space="preserve">Описание (обоснование) бюджетной программы: </t>
    </r>
    <r>
      <rPr>
        <sz val="12"/>
        <rFont val="Times New Roman"/>
        <family val="1"/>
      </rPr>
      <t>Оплата проезда больных, направляемых по медицинским показаниям на лечение в другие лечебные организации в пределах Республики Казахстан</t>
    </r>
  </si>
  <si>
    <r>
      <rPr>
        <b/>
        <sz val="12"/>
        <rFont val="Times New Roman"/>
        <family val="1"/>
      </rPr>
      <t xml:space="preserve">Код и наименование бюджетной программы:  </t>
    </r>
    <r>
      <rPr>
        <i/>
        <sz val="12"/>
        <rFont val="Times New Roman"/>
        <family val="1"/>
      </rPr>
      <t>026 "Обеспечение факторами свертывания крови больных гемофилией"</t>
    </r>
  </si>
  <si>
    <r>
      <t xml:space="preserve">Цель бюджетной программы: </t>
    </r>
    <r>
      <rPr>
        <i/>
        <sz val="12"/>
        <rFont val="Times New Roman"/>
        <family val="1"/>
      </rPr>
      <t>улучшение здоровья населения области, совершенствование системы управления и финансирования.</t>
    </r>
  </si>
  <si>
    <r>
      <t>Описание (обоснование) бюджетной программы:</t>
    </r>
    <r>
      <rPr>
        <sz val="12"/>
        <rFont val="Times New Roman"/>
        <family val="1"/>
      </rPr>
      <t xml:space="preserve"> </t>
    </r>
    <r>
      <rPr>
        <i/>
        <sz val="12"/>
        <rFont val="Times New Roman"/>
        <family val="1"/>
      </rPr>
      <t>Обеспечение факторами свертывания крови при лечении взрослых, больных гемофилией</t>
    </r>
  </si>
  <si>
    <r>
      <t xml:space="preserve">Описание (обоснование) бюджетной подпрограммы: </t>
    </r>
    <r>
      <rPr>
        <i/>
        <sz val="12"/>
        <rFont val="Times New Roman"/>
        <family val="1"/>
      </rPr>
      <t>Обеспечение факторами свертывания крови при лечении взрослых, больных гемофилией</t>
    </r>
  </si>
  <si>
    <t>Обеспечение факторами свертывания крови больных гемофилией детей</t>
  </si>
  <si>
    <r>
      <rPr>
        <b/>
        <sz val="12"/>
        <rFont val="Times New Roman"/>
        <family val="1"/>
      </rPr>
      <t xml:space="preserve">Код и наименование бюджетной программы:  </t>
    </r>
    <r>
      <rPr>
        <i/>
        <sz val="12"/>
        <rFont val="Times New Roman"/>
        <family val="1"/>
      </rPr>
      <t>005 "Производство крови, ее компонентов и препаратов для местных организаций здравоохранения"</t>
    </r>
  </si>
  <si>
    <t xml:space="preserve">Обеспечение лечебных организаций препаратами и компонентами крови </t>
  </si>
  <si>
    <r>
      <t xml:space="preserve">Описание (обоснование) бюджетной программы: </t>
    </r>
    <r>
      <rPr>
        <sz val="12"/>
        <rFont val="Times New Roman"/>
        <family val="1"/>
      </rPr>
      <t>Оплата услуг, связанных с производством и заготовкой крови, её компонентов; переработкой крови на компоненты; производством препаратов крови; проведением специальных мероприятий по расширению номенклатуры, объема выпускаемой продукции и соответствия ее  стандартам качества; проведением карантинизации плазмы крови; выпуском лейко-фильтрованных компонентов крови в целях обеспечения потребности населения и медицинских организаций</t>
    </r>
  </si>
  <si>
    <t>Среднегодовое количество заготавливаемой  крови</t>
  </si>
  <si>
    <t xml:space="preserve">Удельный вес карантинизированный плазмы </t>
  </si>
  <si>
    <t xml:space="preserve">Количество произведенной эритроцитарной массы </t>
  </si>
  <si>
    <r>
      <t xml:space="preserve">Нормативная правовая основа бюджетной программы: </t>
    </r>
    <r>
      <rPr>
        <sz val="12"/>
        <rFont val="Times New Roman"/>
        <family val="1"/>
      </rPr>
      <t>Бюджетный кодекс РК от 4 декабря 2008 года, 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Казахстанот от 08 декабря 2015 года №972  «О реализации Закона Республики Казахстан «О республиканском бюджете на 2016 – 2018 годы».</t>
    </r>
  </si>
  <si>
    <r>
      <rPr>
        <b/>
        <sz val="12"/>
        <color indexed="8"/>
        <rFont val="Times New Roman"/>
        <family val="1"/>
      </rPr>
      <t>Вид бюджетной программы</t>
    </r>
    <r>
      <rPr>
        <sz val="12"/>
        <color indexed="8"/>
        <rFont val="Times New Roman"/>
        <family val="1"/>
      </rPr>
      <t>:</t>
    </r>
  </si>
  <si>
    <r>
      <rPr>
        <b/>
        <sz val="12"/>
        <rFont val="Times New Roman"/>
        <family val="1"/>
      </rPr>
      <t xml:space="preserve">Код и наименование бюджетной программы:  </t>
    </r>
    <r>
      <rPr>
        <i/>
        <sz val="12"/>
        <rFont val="Times New Roman"/>
        <family val="1"/>
      </rPr>
      <t>029 "Областные базы спецмедснабжения"</t>
    </r>
  </si>
  <si>
    <r>
      <t xml:space="preserve">Цель бюджетной программы: </t>
    </r>
    <r>
      <rPr>
        <i/>
        <sz val="12"/>
        <rFont val="Times New Roman"/>
        <family val="1"/>
      </rPr>
      <t>улучшение здоровья населения области, совершенствование системы управления и финансирования, создание условий хранения медицинского оборудования, имущества, медикаментов для медицинских формирований, оказывающих медицинскую помощь населению в чрезвычайных ситуациях.</t>
    </r>
  </si>
  <si>
    <t>Количество складов мобилизационного резерва</t>
  </si>
  <si>
    <r>
      <t xml:space="preserve">Описание (обоснование) бюджетной программы: </t>
    </r>
    <r>
      <rPr>
        <sz val="12"/>
        <rFont val="Times New Roman"/>
        <family val="1"/>
      </rPr>
      <t>Обеспечение круглосуточной работы оперативно-диспетчерского отдела по сбору и анализу информации медико-санитарного характера о возможности чрезвычайной ситуации; поддержка в постоянной готовности системы оповещения; создание резерва медицинского, санитарного и специального имущества; выдвижение формирований службы экстренной медицинской помощи города для работы по ликвидации медико-санитарных последствий чрезвычайной ситуации; организация лечебно-эвакуационного, санитарно-гигиенического, противоэпидемического обеспечения при ликвидации последствий чрезвычайных ситуаций, а также мероприятий по медицинской защите населения, персонала аварийно-спасательных формирований</t>
    </r>
  </si>
  <si>
    <t>Готовность системы оповещения</t>
  </si>
  <si>
    <t xml:space="preserve">Оснащенность автотранспортом </t>
  </si>
  <si>
    <t>Оценка учебно-тренировочных занятий по ЧС областным штабом по ЧС</t>
  </si>
  <si>
    <t>баллы</t>
  </si>
  <si>
    <r>
      <rPr>
        <b/>
        <sz val="12"/>
        <color indexed="8"/>
        <rFont val="Times New Roman"/>
        <family val="1"/>
      </rPr>
      <t>Вид бюджетной программы</t>
    </r>
    <r>
      <rPr>
        <sz val="12"/>
        <color indexed="8"/>
        <rFont val="Times New Roman"/>
        <family val="1"/>
      </rPr>
      <t xml:space="preserve">: </t>
    </r>
  </si>
  <si>
    <r>
      <rPr>
        <sz val="12"/>
        <rFont val="Times New Roman"/>
        <family val="1"/>
      </rPr>
      <t>в зависимости от содержания:</t>
    </r>
    <r>
      <rPr>
        <b/>
        <sz val="12"/>
        <rFont val="Times New Roman"/>
        <family val="1"/>
      </rPr>
      <t xml:space="preserve"> </t>
    </r>
    <r>
      <rPr>
        <i/>
        <sz val="12"/>
        <rFont val="Times New Roman"/>
        <family val="1"/>
      </rPr>
      <t>Осуществления государственных функций, полномочий и оказание вытекающих из них государственных услуг</t>
    </r>
  </si>
  <si>
    <r>
      <t xml:space="preserve">Описание (обоснование) бюджетной подпрограммы: </t>
    </r>
    <r>
      <rPr>
        <sz val="12"/>
        <rFont val="Times New Roman"/>
        <family val="1"/>
      </rPr>
      <t>Оплата услуг, связанных с производством и заготовкой крови, её компонентов; переработкой крови на компоненты; производством препаратов крови; проведением специальных мероприятий по расширению номенклатуры, объема выпускаемой продукции и соответствия ее  стандартам качества; проведением карантинизации плазмы крови; выпуском лейко-фильтрованных компонентов крови в целях обеспечения потребности населения и медицинских организаций</t>
    </r>
  </si>
  <si>
    <t xml:space="preserve">Приобретение  автотранспорта, в том числе санитарного автотраспорта и реанимобиля </t>
  </si>
  <si>
    <t xml:space="preserve">Приобретение медицинской, не медицинской техники </t>
  </si>
  <si>
    <r>
      <rPr>
        <sz val="12"/>
        <rFont val="Times New Roman"/>
        <family val="1"/>
      </rPr>
      <t xml:space="preserve">текущая/развитие </t>
    </r>
    <r>
      <rPr>
        <b/>
        <sz val="12"/>
        <rFont val="Times New Roman"/>
        <family val="1"/>
      </rPr>
      <t xml:space="preserve"> </t>
    </r>
    <r>
      <rPr>
        <i/>
        <sz val="12"/>
        <rFont val="Times New Roman"/>
        <family val="1"/>
      </rPr>
      <t>текущая</t>
    </r>
  </si>
  <si>
    <r>
      <rPr>
        <b/>
        <sz val="12"/>
        <color indexed="8"/>
        <rFont val="Times New Roman"/>
        <family val="1"/>
      </rPr>
      <t>Цель бюджетной программы:</t>
    </r>
    <r>
      <rPr>
        <sz val="12"/>
        <color indexed="8"/>
        <rFont val="Times New Roman"/>
        <family val="1"/>
      </rPr>
      <t xml:space="preserve"> улучшение здоровья населения области, обеспечение больных качественной кровью, ее компонентами и препаратами, повышение безопасности заготавливаемой крови и ее компонентов для медицинских организаций на местном уровне.</t>
    </r>
  </si>
  <si>
    <r>
      <rPr>
        <b/>
        <sz val="12"/>
        <color indexed="8"/>
        <rFont val="Times New Roman"/>
        <family val="1"/>
      </rPr>
      <t>Вид бюджетной подпрограммы</t>
    </r>
    <r>
      <rPr>
        <sz val="12"/>
        <color indexed="8"/>
        <rFont val="Times New Roman"/>
        <family val="1"/>
      </rPr>
      <t xml:space="preserve">: </t>
    </r>
  </si>
  <si>
    <t xml:space="preserve">Вид бюджетной подподпрограммы: </t>
  </si>
  <si>
    <r>
      <rPr>
        <b/>
        <sz val="12"/>
        <color indexed="8"/>
        <rFont val="Times New Roman"/>
        <family val="1"/>
      </rPr>
      <t>Вид бюджетной программы</t>
    </r>
    <r>
      <rPr>
        <sz val="12"/>
        <color indexed="8"/>
        <rFont val="Times New Roman"/>
        <family val="1"/>
      </rPr>
      <t xml:space="preserve">: </t>
    </r>
  </si>
  <si>
    <r>
      <t xml:space="preserve">текущая/развития: </t>
    </r>
    <r>
      <rPr>
        <i/>
        <sz val="12"/>
        <color indexed="8"/>
        <rFont val="Times New Roman"/>
        <family val="1"/>
      </rPr>
      <t>текущая бюджетная программа</t>
    </r>
  </si>
  <si>
    <r>
      <rPr>
        <sz val="12"/>
        <rFont val="Times New Roman"/>
        <family val="1"/>
      </rPr>
      <t>текущая/развитие:</t>
    </r>
    <r>
      <rPr>
        <b/>
        <sz val="12"/>
        <rFont val="Times New Roman"/>
        <family val="1"/>
      </rPr>
      <t xml:space="preserve"> </t>
    </r>
    <r>
      <rPr>
        <i/>
        <sz val="12"/>
        <rFont val="Times New Roman"/>
        <family val="1"/>
      </rPr>
      <t>текущая бюджетная программа</t>
    </r>
  </si>
  <si>
    <r>
      <t xml:space="preserve">текущая/развития: </t>
    </r>
    <r>
      <rPr>
        <i/>
        <sz val="12"/>
        <color indexed="8"/>
        <rFont val="Times New Roman"/>
        <family val="1"/>
      </rPr>
      <t>текущая бюджетная программа</t>
    </r>
  </si>
  <si>
    <t xml:space="preserve">Расходы по бюджетной программе </t>
  </si>
  <si>
    <r>
      <rPr>
        <b/>
        <sz val="12"/>
        <color indexed="8"/>
        <rFont val="Times New Roman"/>
        <family val="1"/>
      </rPr>
      <t>Вид бюджетной подпрограммы</t>
    </r>
    <r>
      <rPr>
        <sz val="12"/>
        <color indexed="8"/>
        <rFont val="Times New Roman"/>
        <family val="1"/>
      </rPr>
      <t xml:space="preserve">: </t>
    </r>
  </si>
  <si>
    <r>
      <t xml:space="preserve">в зависимости от содержания: </t>
    </r>
    <r>
      <rPr>
        <i/>
        <sz val="12"/>
        <color indexed="8"/>
        <rFont val="Times New Roman"/>
        <family val="1"/>
      </rPr>
      <t>осуществления государственных функций, полномочий и оказание вытекающих из них государственных услуг</t>
    </r>
  </si>
  <si>
    <r>
      <rPr>
        <b/>
        <sz val="12"/>
        <color indexed="8"/>
        <rFont val="Times New Roman"/>
        <family val="1"/>
      </rPr>
      <t>Вид бюджетной программы</t>
    </r>
    <r>
      <rPr>
        <sz val="12"/>
        <color indexed="8"/>
        <rFont val="Times New Roman"/>
        <family val="1"/>
      </rPr>
      <t xml:space="preserve">: </t>
    </r>
  </si>
  <si>
    <r>
      <rPr>
        <sz val="12"/>
        <rFont val="Times New Roman"/>
        <family val="1"/>
      </rPr>
      <t>в зависимости от содержания:</t>
    </r>
    <r>
      <rPr>
        <b/>
        <sz val="12"/>
        <rFont val="Times New Roman"/>
        <family val="1"/>
      </rPr>
      <t xml:space="preserve"> </t>
    </r>
    <r>
      <rPr>
        <sz val="12"/>
        <rFont val="Times New Roman"/>
        <family val="1"/>
      </rPr>
      <t>о</t>
    </r>
    <r>
      <rPr>
        <i/>
        <sz val="12"/>
        <rFont val="Times New Roman"/>
        <family val="1"/>
      </rPr>
      <t>существления государственных функций, полномочий и оказание вытекающих из них государственных услуг</t>
    </r>
  </si>
  <si>
    <t>доз</t>
  </si>
  <si>
    <r>
      <t>Обеспечение факторами свертывания крови больных гемофилией</t>
    </r>
    <r>
      <rPr>
        <sz val="11"/>
        <color indexed="10"/>
        <rFont val="Times New Roman"/>
        <family val="1"/>
      </rPr>
      <t xml:space="preserve"> </t>
    </r>
    <r>
      <rPr>
        <sz val="11"/>
        <rFont val="Times New Roman"/>
        <family val="1"/>
      </rPr>
      <t>взрослых</t>
    </r>
  </si>
  <si>
    <t>Прочее</t>
  </si>
  <si>
    <t>шт.</t>
  </si>
  <si>
    <r>
      <t xml:space="preserve">в зависимости от способа реализации: </t>
    </r>
    <r>
      <rPr>
        <i/>
        <sz val="12"/>
        <color indexed="8"/>
        <rFont val="Times New Roman"/>
        <family val="1"/>
      </rPr>
      <t>индивидуальная бюджетная программа</t>
    </r>
  </si>
  <si>
    <r>
      <t xml:space="preserve">текущая/развитие: </t>
    </r>
    <r>
      <rPr>
        <i/>
        <sz val="12"/>
        <color indexed="8"/>
        <rFont val="Times New Roman"/>
        <family val="1"/>
      </rPr>
      <t>текущая бюджетная программа</t>
    </r>
  </si>
  <si>
    <r>
      <t xml:space="preserve">в зависимости от способа реализации: </t>
    </r>
    <r>
      <rPr>
        <i/>
        <sz val="12"/>
        <color indexed="8"/>
        <rFont val="Times New Roman"/>
        <family val="1"/>
      </rPr>
      <t>индивидуальная</t>
    </r>
    <r>
      <rPr>
        <i/>
        <sz val="12"/>
        <color indexed="8"/>
        <rFont val="Arial"/>
        <family val="2"/>
      </rPr>
      <t xml:space="preserve"> </t>
    </r>
    <r>
      <rPr>
        <i/>
        <sz val="12"/>
        <color indexed="8"/>
        <rFont val="Times New Roman"/>
        <family val="1"/>
      </rPr>
      <t>бюджетная программа</t>
    </r>
  </si>
  <si>
    <r>
      <t xml:space="preserve">Описание (обоснование) бюджетной программы: </t>
    </r>
    <r>
      <rPr>
        <sz val="12"/>
        <rFont val="Times New Roman"/>
        <family val="1"/>
      </rPr>
      <t>Улучшение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 медицинским оборудованием</t>
    </r>
  </si>
  <si>
    <r>
      <t xml:space="preserve">в зависимости от способа реализации: </t>
    </r>
    <r>
      <rPr>
        <i/>
        <sz val="12"/>
        <color indexed="8"/>
        <rFont val="Times New Roman"/>
        <family val="1"/>
      </rPr>
      <t>индивидуальная бюджетная программа</t>
    </r>
  </si>
  <si>
    <r>
      <t xml:space="preserve">в зависимости от способа реализации: </t>
    </r>
    <r>
      <rPr>
        <i/>
        <sz val="12"/>
        <color indexed="8"/>
        <rFont val="Times New Roman"/>
        <family val="1"/>
      </rPr>
      <t>индивидуальная бюджетная программа</t>
    </r>
  </si>
  <si>
    <t>План на        2015 год</t>
  </si>
  <si>
    <t>Отчет на            2014 год</t>
  </si>
  <si>
    <r>
      <rPr>
        <b/>
        <sz val="12"/>
        <rFont val="Times New Roman"/>
        <family val="1"/>
      </rPr>
      <t xml:space="preserve">Код и наименование бюджетной программы:  </t>
    </r>
    <r>
      <rPr>
        <i/>
        <sz val="12"/>
        <rFont val="Times New Roman"/>
        <family val="1"/>
      </rPr>
      <t>003 "Повышение квалификации и переподготовка кадров"</t>
    </r>
  </si>
  <si>
    <r>
      <t xml:space="preserve">Нормативная правовая основа бюджетной программы: </t>
    </r>
    <r>
      <rPr>
        <sz val="12"/>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Казахстанот от 08 декабря 2015 года №972  «О реализации Закона Республики Казахстан «О республиканском бюджете на 2016 – 2018 годы».</t>
    </r>
  </si>
  <si>
    <r>
      <t xml:space="preserve">Цель бюджетной программы: </t>
    </r>
    <r>
      <rPr>
        <i/>
        <sz val="12"/>
        <rFont val="Times New Roman"/>
        <family val="1"/>
      </rPr>
      <t>Обеспечение отрасли квалифицированными кадрами, отвечающими потребностям общества</t>
    </r>
  </si>
  <si>
    <r>
      <t>Описание (обоснование) бюджетной программы:</t>
    </r>
    <r>
      <rPr>
        <sz val="12"/>
        <rFont val="Times New Roman"/>
        <family val="1"/>
      </rPr>
      <t xml:space="preserve"> </t>
    </r>
    <r>
      <rPr>
        <i/>
        <sz val="12"/>
        <rFont val="Times New Roman"/>
        <family val="1"/>
      </rPr>
      <t xml:space="preserve">Услуги по повышению квалификации и переподготовке работников организаций здравоохранения по профилям в соответствии с потребностями отрасли </t>
    </r>
  </si>
  <si>
    <r>
      <t xml:space="preserve">в зависимости от уровня государственного управления: </t>
    </r>
    <r>
      <rPr>
        <i/>
        <sz val="12"/>
        <rFont val="Times New Roman"/>
        <family val="1"/>
      </rPr>
      <t>предоставление трансфертов и бюджетных субвенсидий</t>
    </r>
  </si>
  <si>
    <t>НСОТ (Управление финансов)</t>
  </si>
  <si>
    <t xml:space="preserve">Вид бюджетной программы: </t>
  </si>
  <si>
    <r>
      <t xml:space="preserve">в зависимости от содержания: </t>
    </r>
    <r>
      <rPr>
        <i/>
        <sz val="12"/>
        <rFont val="Times New Roman"/>
        <family val="1"/>
      </rPr>
      <t>Осуществления государственных функций, полномочий и оказание вытекающих из них государственных услуг</t>
    </r>
  </si>
  <si>
    <t>в том числе прошедшие курсы в рамках программы повышение квалификации и переподготовки кадров</t>
  </si>
  <si>
    <r>
      <t xml:space="preserve">Цель бюджетной программы: </t>
    </r>
    <r>
      <rPr>
        <i/>
        <sz val="12"/>
        <color indexed="8"/>
        <rFont val="Times New Roman"/>
        <family val="1"/>
      </rPr>
      <t>улучшение здоровья населения области</t>
    </r>
  </si>
  <si>
    <r>
      <t xml:space="preserve">Описание (обоснование) бюджетной подпрограммы: </t>
    </r>
    <r>
      <rPr>
        <sz val="12"/>
        <color indexed="8"/>
        <rFont val="Times New Roman"/>
        <family val="1"/>
      </rPr>
      <t>Обеспечение онкологических больных химиопрепаратами согласно номенклатуры лекарственных средств, утвержденных уполномоченным органом в сфере здравоохранения</t>
    </r>
  </si>
  <si>
    <r>
      <t xml:space="preserve">Описание (обоснование) бюджетной программы: </t>
    </r>
    <r>
      <rPr>
        <sz val="12"/>
        <color indexed="8"/>
        <rFont val="Times New Roman"/>
        <family val="1"/>
      </rPr>
      <t>Обеспечение онкологических больных химиопрепаратами</t>
    </r>
  </si>
  <si>
    <r>
      <t xml:space="preserve">Код и наименование бюджетной программы: </t>
    </r>
    <r>
      <rPr>
        <i/>
        <sz val="12"/>
        <color indexed="8"/>
        <rFont val="Times New Roman"/>
        <family val="1"/>
      </rPr>
      <t>027 "Централизованный закуп и хранение вакцин и других медицинских иммунобиологических препаратов для проведения иммунопрофилактики населения"</t>
    </r>
  </si>
  <si>
    <r>
      <t xml:space="preserve">Нормативная правовая основа бюджетной программы: </t>
    </r>
    <r>
      <rPr>
        <sz val="12"/>
        <color indexed="8"/>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t>
    </r>
  </si>
  <si>
    <r>
      <rPr>
        <sz val="14"/>
        <color indexed="8"/>
        <rFont val="Times New Roman"/>
        <family val="1"/>
      </rPr>
      <t xml:space="preserve">в зависимости от содержания: </t>
    </r>
    <r>
      <rPr>
        <i/>
        <sz val="12"/>
        <color indexed="8"/>
        <rFont val="Times New Roman"/>
        <family val="1"/>
      </rPr>
      <t xml:space="preserve"> осуществление государственных функций, полномочий и оказание вытекающих из них государственных услуг</t>
    </r>
  </si>
  <si>
    <r>
      <t>текущая/развитие</t>
    </r>
    <r>
      <rPr>
        <sz val="14"/>
        <color indexed="8"/>
        <rFont val="Times New Roman"/>
        <family val="1"/>
      </rPr>
      <t xml:space="preserve">: </t>
    </r>
    <r>
      <rPr>
        <i/>
        <sz val="12"/>
        <color indexed="8"/>
        <rFont val="Times New Roman"/>
        <family val="1"/>
      </rPr>
      <t>текущая бюджетная программа</t>
    </r>
  </si>
  <si>
    <r>
      <t xml:space="preserve">Цель бюджетной программы: </t>
    </r>
    <r>
      <rPr>
        <sz val="12"/>
        <color indexed="8"/>
        <rFont val="Times New Roman"/>
        <family val="1"/>
      </rPr>
      <t>улучшение здоровья населения области, совершенствование системы управления и финансирования, сохранение санитарно-эпидемиологического благополучия на территории области, недопущение вспышек инфекционных заболеваний, снижение инфекционной заболеваемости.</t>
    </r>
  </si>
  <si>
    <t>Охват вакцинацией детей до года не менее 95 %</t>
  </si>
  <si>
    <t>не менее 95 %</t>
  </si>
  <si>
    <r>
      <t xml:space="preserve">Описание (обоснование) бюджетной программы: </t>
    </r>
    <r>
      <rPr>
        <i/>
        <sz val="12"/>
        <color indexed="8"/>
        <rFont val="Times New Roman"/>
        <family val="1"/>
      </rPr>
      <t>Централизованный закуп хранение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</si>
  <si>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программы: </t>
    </r>
    <r>
      <rPr>
        <sz val="12"/>
        <color indexed="8"/>
        <rFont val="Times New Roman"/>
        <family val="1"/>
      </rPr>
      <t>Централизованный закуп вакцин и других медицинских иммунобиологических препаратов для проведения иммунопрофилактики населения за счет средств республиканского бюджета</t>
    </r>
  </si>
  <si>
    <t>Планируемое количество провакцинированых доз/вакцин</t>
  </si>
  <si>
    <t>дозы</t>
  </si>
  <si>
    <t>Вид бюджетной программы:</t>
  </si>
  <si>
    <r>
      <t xml:space="preserve">Описание (обоснование) бюджетной подпрограммы: </t>
    </r>
    <r>
      <rPr>
        <i/>
        <sz val="12"/>
        <color indexed="8"/>
        <rFont val="Times New Roman"/>
        <family val="1"/>
      </rPr>
      <t>Централизованный закуп вакцин и других медицинских иммунобиологических препаратов для проведения иммунопрофилактики населения за счет средств местного бюджета</t>
    </r>
  </si>
  <si>
    <r>
      <t xml:space="preserve">Код и наименование бюджетной программы: </t>
    </r>
    <r>
      <rPr>
        <i/>
        <sz val="12"/>
        <rFont val="Times New Roman"/>
        <family val="1"/>
      </rPr>
      <t>045 "Обеспечение лекарственными средствами на льготных условиях отдельных категорий граждан на амбулаторном уровне лечения"</t>
    </r>
  </si>
  <si>
    <r>
      <t>Цель бюджетной программы:</t>
    </r>
    <r>
      <rPr>
        <sz val="12"/>
        <rFont val="Times New Roman"/>
        <family val="1"/>
      </rPr>
      <t>улучшение здоровья населения области; совершенствование системы управления и финансирования; улучшение здоровья отдельных категорий граждан на амбулаторном уровне лечения.</t>
    </r>
  </si>
  <si>
    <t>Снижение смертности от болезней системы кровообращения сердца</t>
  </si>
  <si>
    <r>
      <t xml:space="preserve">Описание (обоснование) бюджетной программы: </t>
    </r>
    <r>
      <rPr>
        <i/>
        <sz val="12"/>
        <rFont val="Times New Roman"/>
        <family val="1"/>
      </rPr>
      <t>Обеспечение лекарственными средствами на льготных условиях отдельных категорий граждан на амбулаторном уровне лечения</t>
    </r>
  </si>
  <si>
    <r>
      <t>Описание (обоснование) бюджетной подпрограммы:</t>
    </r>
    <r>
      <rPr>
        <b/>
        <i/>
        <sz val="12"/>
        <rFont val="Times New Roman"/>
        <family val="1"/>
      </rPr>
      <t xml:space="preserve"> </t>
    </r>
    <r>
      <rPr>
        <i/>
        <sz val="12"/>
        <rFont val="Times New Roman"/>
        <family val="1"/>
      </rPr>
      <t>Приобритение лекарственных средств и прочих изделий медицинского назначения</t>
    </r>
  </si>
  <si>
    <t xml:space="preserve">Количество взрослых и детей, обеспеченных лекарственными средствами на льготных условиях при амбулаторном лечении больных, состоящих на диспансерном учете с артериальной гипертензией, ишемической болезнью сердца, хроническими обструктивными болезнями легких, язвенной болезнью и острой пневмонией </t>
  </si>
  <si>
    <r>
      <t xml:space="preserve">Описание (обоснование) бюджетной подпрограммы: </t>
    </r>
    <r>
      <rPr>
        <i/>
        <sz val="12"/>
        <rFont val="Times New Roman"/>
        <family val="1"/>
      </rPr>
      <t>Обеспечение лекарственными средствами на льготных условиях отдельных категорий граждан на амбулаторном уровне лечения</t>
    </r>
  </si>
  <si>
    <t xml:space="preserve">   БЮДЖЕТНАЯ ПРОГРАММА</t>
  </si>
  <si>
    <r>
      <rPr>
        <b/>
        <sz val="12"/>
        <rFont val="Times New Roman"/>
        <family val="1"/>
      </rPr>
      <t xml:space="preserve">Код и наименование бюджетной программы:  </t>
    </r>
    <r>
      <rPr>
        <i/>
        <sz val="12"/>
        <rFont val="Times New Roman"/>
        <family val="1"/>
      </rPr>
      <t>038 "Проведение скрининговых исследований в рамках гарантированного объема бесплатной медицинской помощи"</t>
    </r>
  </si>
  <si>
    <r>
      <rPr>
        <b/>
        <sz val="12"/>
        <color indexed="8"/>
        <rFont val="Times New Roman"/>
        <family val="1"/>
      </rPr>
      <t>Вид бюджетной программы</t>
    </r>
    <r>
      <rPr>
        <sz val="12"/>
        <color indexed="8"/>
        <rFont val="Times New Roman"/>
        <family val="1"/>
      </rPr>
      <t>:</t>
    </r>
  </si>
  <si>
    <r>
      <t xml:space="preserve">в зависимости от уровня государственного управления: </t>
    </r>
    <r>
      <rPr>
        <i/>
        <sz val="12"/>
        <rFont val="Times New Roman"/>
        <family val="1"/>
      </rPr>
      <t xml:space="preserve">областной бюджет </t>
    </r>
  </si>
  <si>
    <r>
      <t>в зависимости от содержания:</t>
    </r>
    <r>
      <rPr>
        <i/>
        <sz val="12"/>
        <color indexed="8"/>
        <rFont val="Times New Roman"/>
        <family val="1"/>
      </rPr>
      <t xml:space="preserve"> 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</si>
  <si>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i/>
        <sz val="12"/>
        <color indexed="8"/>
        <rFont val="Times New Roman"/>
        <family val="1"/>
      </rPr>
      <t>индивидуальная бюджетная программа</t>
    </r>
  </si>
  <si>
    <r>
      <t xml:space="preserve">текущая/развитие: </t>
    </r>
    <r>
      <rPr>
        <i/>
        <sz val="12"/>
        <color indexed="8"/>
        <rFont val="Times New Roman"/>
        <family val="1"/>
      </rPr>
      <t>текущая бюджетная программа</t>
    </r>
  </si>
  <si>
    <r>
      <t xml:space="preserve">Цель бюджетной программы: </t>
    </r>
    <r>
      <rPr>
        <i/>
        <sz val="12"/>
        <rFont val="Times New Roman"/>
        <family val="1"/>
      </rPr>
      <t>Улучшение здоровья населения области, обеспечение приоритетного развития амбулаторно-поликлинического обслуживания.</t>
    </r>
  </si>
  <si>
    <r>
      <rPr>
        <b/>
        <sz val="12"/>
        <color indexed="8"/>
        <rFont val="Times New Roman"/>
        <family val="1"/>
      </rPr>
      <t>Коненчные результаты  бюджетной программы</t>
    </r>
    <r>
      <rPr>
        <sz val="12"/>
        <color indexed="8"/>
        <rFont val="Times New Roman"/>
        <family val="1"/>
      </rPr>
      <t xml:space="preserve">: </t>
    </r>
  </si>
  <si>
    <t>Увеличение выявляемости рака на ранних стадиях</t>
  </si>
  <si>
    <r>
      <t>Описание (обоснование) бюджетной программы:</t>
    </r>
    <r>
      <rPr>
        <sz val="12"/>
        <rFont val="Times New Roman"/>
        <family val="1"/>
      </rPr>
      <t xml:space="preserve"> </t>
    </r>
    <r>
      <rPr>
        <i/>
        <sz val="12"/>
        <rFont val="Times New Roman"/>
        <family val="1"/>
      </rPr>
      <t>Проведение скрининговых исследований в рамках гарантированного объема бесплатной медицинской помощи</t>
    </r>
  </si>
  <si>
    <r>
      <rPr>
        <b/>
        <sz val="12"/>
        <color indexed="8"/>
        <rFont val="Times New Roman"/>
        <family val="1"/>
      </rPr>
      <t>Вид бюджетной подпрограммы</t>
    </r>
    <r>
      <rPr>
        <sz val="12"/>
        <color indexed="8"/>
        <rFont val="Times New Roman"/>
        <family val="1"/>
      </rPr>
      <t>:</t>
    </r>
  </si>
  <si>
    <r>
      <t xml:space="preserve">в зависимости от содержания: </t>
    </r>
    <r>
      <rPr>
        <i/>
        <sz val="12"/>
        <color indexed="8"/>
        <rFont val="Times New Roman"/>
        <family val="1"/>
      </rPr>
      <t>осуществление государственных функций, полномочий и оказание вытекающих из них государственных услуг</t>
    </r>
  </si>
  <si>
    <r>
      <t>текущая/развитие:</t>
    </r>
    <r>
      <rPr>
        <i/>
        <sz val="12"/>
        <color indexed="8"/>
        <rFont val="Times New Roman"/>
        <family val="1"/>
      </rPr>
      <t xml:space="preserve"> текущая бюджетная подпрограмма</t>
    </r>
  </si>
  <si>
    <r>
      <t xml:space="preserve">Описание (обоснование) бюджетной подпрограммы: </t>
    </r>
    <r>
      <rPr>
        <i/>
        <sz val="12"/>
        <rFont val="Times New Roman"/>
        <family val="1"/>
      </rPr>
      <t>Проведение скрининговых исследований в рамках гарантированного объема бесплатной медицинской помощи</t>
    </r>
  </si>
  <si>
    <t>Скрининговые исследования женщин на выявление рака шейки матки</t>
  </si>
  <si>
    <t>Скрининговые исследования  населения по  выявлению колоректального рака 1 этап</t>
  </si>
  <si>
    <t>Скрининговые исследования  населения по  выявлению колоректального рака
2 этап</t>
  </si>
  <si>
    <t>На проведение по раннему выявлению рака простаты</t>
  </si>
  <si>
    <t>На проведение скрининга рака пищевода и желудка</t>
  </si>
  <si>
    <t>На проведение скрининга по раннему выявлению рака печени</t>
  </si>
  <si>
    <t>Скрининг в целевых группах риска на гепатит В и С у взрослых 1 этап/2 этап</t>
  </si>
  <si>
    <t>Скрининг в целевых группах риска на гепатит В и С у детей  1 этап/2 этап</t>
  </si>
  <si>
    <t>На проведение 2-этапа скрининговых исследований на рак молочной железы</t>
  </si>
  <si>
    <r>
      <t xml:space="preserve">Код и наименование бюджетной программы:  </t>
    </r>
    <r>
      <rPr>
        <i/>
        <sz val="12"/>
        <rFont val="Times New Roman"/>
        <family val="1"/>
      </rPr>
      <t>047 "Ремонт объектов в рамках развития городов и сельских населенных пунктов по Дорожной карте занятости 2020"</t>
    </r>
  </si>
  <si>
    <r>
      <t xml:space="preserve">Цель бюджетной программы: </t>
    </r>
    <r>
      <rPr>
        <i/>
        <sz val="12"/>
        <rFont val="Times New Roman"/>
        <family val="1"/>
      </rPr>
      <t xml:space="preserve">улучшение здоровья населения области, совершенствование системы управления и финансирования, своевременное проведение капитального ремонта. Обеспечение занятости населения путем реализации инфраструктурных проектов в городах и сельских населенных пунктах, со средним или высоким потенциалом социально-экономического развития </t>
    </r>
  </si>
  <si>
    <t>За счет целевого трансферта из Национального фонда Республики Казахстан</t>
  </si>
  <si>
    <r>
      <t xml:space="preserve">Код и наименование бюджетной подпрограммы  </t>
    </r>
    <r>
      <rPr>
        <sz val="12"/>
        <rFont val="Times New Roman"/>
        <family val="1"/>
      </rPr>
      <t>011 "За счет трансфертов из республиканского бюджета"</t>
    </r>
  </si>
  <si>
    <t>капитальному ремонту</t>
  </si>
  <si>
    <t>текущему ремонту</t>
  </si>
  <si>
    <r>
      <t xml:space="preserve">Код и наименование бюджетной подпрограммы: </t>
    </r>
    <r>
      <rPr>
        <sz val="12"/>
        <rFont val="Times New Roman"/>
        <family val="1"/>
      </rPr>
      <t>032 "За счет целевого трансферта из Национального фонда Республики Казахстан»</t>
    </r>
  </si>
  <si>
    <r>
      <t xml:space="preserve">в зависимости от содержания: </t>
    </r>
    <r>
      <rPr>
        <i/>
        <sz val="12"/>
        <rFont val="Times New Roman"/>
        <family val="1"/>
      </rPr>
      <t>о</t>
    </r>
    <r>
      <rPr>
        <i/>
        <sz val="12"/>
        <color indexed="8"/>
        <rFont val="Times New Roman"/>
        <family val="1"/>
      </rPr>
      <t>существления государственных функций, полномочий и оказание вытекающих из них государственных услуг</t>
    </r>
  </si>
  <si>
    <t xml:space="preserve">Вид бюджетно подпрограммы: </t>
  </si>
  <si>
    <r>
      <t xml:space="preserve">Код и наименование бюджетной программы:  </t>
    </r>
    <r>
      <rPr>
        <i/>
        <sz val="12"/>
        <color indexed="8"/>
        <rFont val="Times New Roman"/>
        <family val="1"/>
      </rPr>
      <t>004 "Оказание стационарной и стационарозамещающей медицинской помощи субъектами здравоохранения по направлению специалистов первичной медико-санитарной помощи и медицинских организаций, за исключением оказываемой за счет средств республиканского бюджета и субъектами здравоохранения районного значения и села"</t>
    </r>
  </si>
  <si>
    <r>
      <t xml:space="preserve">Цель бюджетной программы: </t>
    </r>
    <r>
      <rPr>
        <i/>
        <sz val="12"/>
        <color indexed="8"/>
        <rFont val="Times New Roman"/>
        <family val="1"/>
      </rPr>
      <t>Улучшение состояния здоровья пролеченных детей больных ЦНС</t>
    </r>
  </si>
  <si>
    <t>Обеспечение больных ЦНС лекарственными препаратами</t>
  </si>
  <si>
    <t>Улучшение состояния здоровья пролеченных детей больных ЦНС</t>
  </si>
  <si>
    <r>
      <t xml:space="preserve">Описание (обоснование) бюджетной программы: </t>
    </r>
    <r>
      <rPr>
        <sz val="12"/>
        <color indexed="8"/>
        <rFont val="Times New Roman"/>
        <family val="1"/>
      </rPr>
      <t>Улучшение состояния здоровья пролеченных детей больных ЦНС</t>
    </r>
  </si>
  <si>
    <r>
      <t xml:space="preserve">Описание (обоснование) бюджетной подпрограммы: </t>
    </r>
    <r>
      <rPr>
        <i/>
        <sz val="12"/>
        <color indexed="8"/>
        <rFont val="Times New Roman"/>
        <family val="1"/>
      </rPr>
      <t>Улучшение состояния здоровья пролеченных детей больных ЦНС</t>
    </r>
  </si>
  <si>
    <t>Количество пролеченных детей больных ЦНС</t>
  </si>
  <si>
    <t>на обеспечение компенсации потерь бюджета и экономической стабильности</t>
  </si>
  <si>
    <r>
      <t xml:space="preserve">Код и наименование бюджетной программы:  </t>
    </r>
    <r>
      <rPr>
        <i/>
        <sz val="12"/>
        <rFont val="Times New Roman"/>
        <family val="1"/>
      </rPr>
      <t>011 "Оказание скорой медицинской помощи и санитарная авиация, за исключением оказываемой за счет средств республиканского бюджета и субъектами здравоохранения районного значения и села"</t>
    </r>
  </si>
  <si>
    <r>
      <t xml:space="preserve">Снижение смертности от травм, несчастынх случаев и отравлений </t>
    </r>
    <r>
      <rPr>
        <i/>
        <sz val="12"/>
        <color indexed="8"/>
        <rFont val="Times New Roman"/>
        <family val="1"/>
      </rPr>
      <t>(на 100 тыс. насиления)</t>
    </r>
  </si>
  <si>
    <t>показ. на 100 тыс. населения</t>
  </si>
  <si>
    <t>Обеспечение населения своевременно оказанной скорой и неотложной медицинской помощью</t>
  </si>
  <si>
    <r>
      <t xml:space="preserve">Описание (обоснование) бюджетной программы: </t>
    </r>
    <r>
      <rPr>
        <sz val="12"/>
        <rFont val="Times New Roman"/>
        <family val="1"/>
      </rPr>
      <t>Оказание круглосуточной, своевременной, экстренной, скорой и неотложной медицинской помощи населению</t>
    </r>
  </si>
  <si>
    <r>
      <t xml:space="preserve">Описание (обоснование) бюджетной подпрограммы: </t>
    </r>
    <r>
      <rPr>
        <sz val="12"/>
        <rFont val="Times New Roman"/>
        <family val="1"/>
      </rPr>
      <t>Оказание круглосуточной, своевременной, экстренной, скорой и неотложной медицинской помощи населению</t>
    </r>
  </si>
  <si>
    <t xml:space="preserve">Прогнозируемое количество выездов в год </t>
  </si>
  <si>
    <t xml:space="preserve">Количество выездных бригад скорой помощи </t>
  </si>
  <si>
    <t>Количество необоснованных вызовов</t>
  </si>
  <si>
    <r>
      <t xml:space="preserve">Код и наименование бюджетной программы:  </t>
    </r>
    <r>
      <rPr>
        <i/>
        <sz val="12"/>
        <rFont val="Times New Roman"/>
        <family val="1"/>
      </rPr>
      <t>014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</si>
  <si>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t xml:space="preserve">Цель бюджетной программы: </t>
    </r>
    <r>
      <rPr>
        <i/>
        <sz val="12"/>
        <rFont val="Times New Roman"/>
        <family val="1"/>
      </rPr>
      <t>улучшение здоровья населения области; совершенствование системы управления и финансирования; улучшение здоровья отдельных категорий граждан на амбулаторном уровне; укрепление здоровья детей, снижение уровня детской смертности; улучшение здоровья беременных женщин, связанного с дефицитом в организме железа и йода; улучшение здоровья детей путем обеспечения качественным и сбалансированным питанием; улучшение здоровья детей и подростков, состоящих на диспансерном учете.</t>
    </r>
  </si>
  <si>
    <t>Стабилизация и снижение младенческой смертности</t>
  </si>
  <si>
    <t>показатель на 1000 родившихся живыми</t>
  </si>
  <si>
    <t>Снижение смертности детей в возрасте до 5 лет</t>
  </si>
  <si>
    <r>
      <t xml:space="preserve">Описание (обоснование) бюджетной программы: </t>
    </r>
    <r>
      <rPr>
        <sz val="12"/>
        <rFont val="Times New Roman"/>
        <family val="1"/>
      </rPr>
      <t xml:space="preserve">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</si>
  <si>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r>
      <t xml:space="preserve">Описание (обоснование) бюджетной подпрограммы: </t>
    </r>
    <r>
      <rPr>
        <sz val="12"/>
        <rFont val="Times New Roman"/>
        <family val="1"/>
      </rPr>
      <t xml:space="preserve">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 </t>
    </r>
  </si>
  <si>
    <t xml:space="preserve">Количество детей до 5-ти летнего возраста, обеспеченных бесплатными лекарственными средствами. </t>
  </si>
  <si>
    <t xml:space="preserve">Количество  отдельных категорий населения, обеспеченных лекарственными средствами на амбулаторном уровне </t>
  </si>
  <si>
    <r>
      <t>Код и наименование бюджетной подпрограммы</t>
    </r>
    <r>
      <rPr>
        <sz val="12"/>
        <rFont val="Times New Roman"/>
        <family val="1"/>
      </rPr>
      <t>: 1</t>
    </r>
    <r>
      <rPr>
        <i/>
        <sz val="12"/>
        <rFont val="Times New Roman"/>
        <family val="1"/>
      </rPr>
      <t>04 «</t>
    </r>
    <r>
      <rPr>
        <i/>
        <sz val="12"/>
        <color indexed="8"/>
        <rFont val="Times New Roman"/>
        <family val="1"/>
      </rPr>
      <t>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</si>
  <si>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rPr>
        <b/>
        <sz val="12"/>
        <rFont val="Times New Roman"/>
        <family val="1"/>
      </rPr>
      <t xml:space="preserve">Код и наименование бюджетной программы:  </t>
    </r>
    <r>
      <rPr>
        <i/>
        <sz val="12"/>
        <rFont val="Times New Roman"/>
        <family val="1"/>
      </rPr>
      <t>013 "Проведение патологоанатомического вскрытия"</t>
    </r>
  </si>
  <si>
    <r>
      <rPr>
        <b/>
        <sz val="12"/>
        <color indexed="8"/>
        <rFont val="Times New Roman"/>
        <family val="1"/>
      </rPr>
      <t>Вид бюджетной программы</t>
    </r>
    <r>
      <rPr>
        <sz val="12"/>
        <color indexed="8"/>
        <rFont val="Times New Roman"/>
        <family val="1"/>
      </rPr>
      <t xml:space="preserve">: </t>
    </r>
    <r>
      <rPr>
        <i/>
        <sz val="12"/>
        <color indexed="8"/>
        <rFont val="Times New Roman"/>
        <family val="1"/>
      </rPr>
      <t>областной бюджет</t>
    </r>
  </si>
  <si>
    <r>
      <t xml:space="preserve">в зависимости от содержания: </t>
    </r>
    <r>
      <rPr>
        <i/>
        <sz val="12"/>
        <color indexed="8"/>
        <rFont val="Times New Roman"/>
        <family val="1"/>
      </rPr>
      <t>индивидуальная</t>
    </r>
  </si>
  <si>
    <r>
      <t xml:space="preserve">в зависимости от способа реализации: </t>
    </r>
    <r>
      <rPr>
        <i/>
        <sz val="12"/>
        <color indexed="8"/>
        <rFont val="Times New Roman"/>
        <family val="1"/>
      </rPr>
      <t>текущая</t>
    </r>
  </si>
  <si>
    <r>
      <rPr>
        <b/>
        <sz val="12"/>
        <color indexed="8"/>
        <rFont val="Times New Roman"/>
        <family val="1"/>
      </rPr>
      <t>Задача бюджетной программы</t>
    </r>
    <r>
      <rPr>
        <sz val="12"/>
        <color indexed="8"/>
        <rFont val="Times New Roman"/>
        <family val="1"/>
      </rPr>
      <t xml:space="preserve"> (конечный результат): </t>
    </r>
  </si>
  <si>
    <t>Процент вскрытий</t>
  </si>
  <si>
    <r>
      <t xml:space="preserve">Описание (обоснование) бюджетной программы: </t>
    </r>
    <r>
      <rPr>
        <sz val="12"/>
        <rFont val="Times New Roman"/>
        <family val="1"/>
      </rPr>
      <t>Своевременная квалифицированная морфологическая и гистологическая диагностика заболеваний, установление причин смерти. Оплата услуг, связанных с диагностикой заболеваний на операционно-биопсийном и секционном материале, полноценного исследования аутопсийного материала</t>
    </r>
  </si>
  <si>
    <r>
      <t xml:space="preserve">в зависимости от уровня государственного управления: </t>
    </r>
    <r>
      <rPr>
        <i/>
        <sz val="12"/>
        <rFont val="Times New Roman"/>
        <family val="1"/>
      </rPr>
      <t>предоставление трансфертов и бюджетных субвенсий</t>
    </r>
  </si>
  <si>
    <t>прогнозное среднегодовое количество патологоанатомических вскрытий</t>
  </si>
  <si>
    <t xml:space="preserve">прогнозное среднегодовое количество гистологических исследований </t>
  </si>
  <si>
    <r>
      <t xml:space="preserve">Код и наименование бюджетной программы:  </t>
    </r>
    <r>
      <rPr>
        <i/>
        <sz val="12"/>
        <rFont val="Times New Roman"/>
        <family val="1"/>
      </rPr>
      <t>017 "Приобретение тест-систем для проведения дозорного эпидемиологического надзора"</t>
    </r>
  </si>
  <si>
    <r>
      <t xml:space="preserve">Цель бюджетной программы: </t>
    </r>
    <r>
      <rPr>
        <i/>
        <sz val="12"/>
        <rFont val="Times New Roman"/>
        <family val="1"/>
      </rPr>
      <t>улучшение здоровья населения области.</t>
    </r>
  </si>
  <si>
    <t>Стабилизация уровня распространенности ВИЧ инфекции среди уязвимых групп населения:</t>
  </si>
  <si>
    <t>потребители инъекционных наркотиков</t>
  </si>
  <si>
    <t>не &gt;2%</t>
  </si>
  <si>
    <r>
      <t xml:space="preserve">Описание (обоснование) бюджетной программы: </t>
    </r>
    <r>
      <rPr>
        <sz val="12"/>
        <rFont val="Times New Roman"/>
        <family val="1"/>
      </rPr>
      <t>улучшение здоровья населения области.</t>
    </r>
  </si>
  <si>
    <r>
      <t xml:space="preserve">в зависимости от содержания: </t>
    </r>
    <r>
      <rPr>
        <i/>
        <sz val="12"/>
        <color indexed="8"/>
        <rFont val="Times New Roman"/>
        <family val="1"/>
      </rPr>
      <t>индивидуальная</t>
    </r>
  </si>
  <si>
    <r>
      <t xml:space="preserve">в зависимости от способа реализации: </t>
    </r>
    <r>
      <rPr>
        <i/>
        <sz val="12"/>
        <color indexed="8"/>
        <rFont val="Times New Roman"/>
        <family val="1"/>
      </rPr>
      <t>текущая</t>
    </r>
  </si>
  <si>
    <r>
      <t xml:space="preserve">Описание (обоснование) бюджетной подпрограммы: </t>
    </r>
    <r>
      <rPr>
        <sz val="12"/>
        <rFont val="Times New Roman"/>
        <family val="1"/>
      </rPr>
      <t>улучшение здоровья населения области.</t>
    </r>
  </si>
  <si>
    <t>количество обследуемых лиц</t>
  </si>
  <si>
    <r>
      <rPr>
        <b/>
        <sz val="12"/>
        <rFont val="Times New Roman"/>
        <family val="1"/>
      </rPr>
      <t xml:space="preserve">Код и наименование бюджетной программы:  </t>
    </r>
    <r>
      <rPr>
        <i/>
        <sz val="12"/>
        <rFont val="Times New Roman"/>
        <family val="1"/>
      </rPr>
      <t>018 "Информационно-аналитические услуги в области здравоохранения"</t>
    </r>
  </si>
  <si>
    <r>
      <t xml:space="preserve">Цель бюджетной программы: </t>
    </r>
    <r>
      <rPr>
        <i/>
        <sz val="12"/>
        <rFont val="Times New Roman"/>
        <family val="1"/>
      </rPr>
      <t>улучшение здоровья населения области, совершенствование системы управления и финансирования, использование информационно-аналитических услуг для достижения максимально эффективного выполнения возложенных на обеспечение деятельности здравоохранения.</t>
    </r>
  </si>
  <si>
    <t xml:space="preserve">Удельный вес  медицинских работников обученных компьютерной грамотности (информационным программам) </t>
  </si>
  <si>
    <t>не менее 5% ежегодно</t>
  </si>
  <si>
    <r>
      <t xml:space="preserve">Описание (обоснование) бюджетной программы: </t>
    </r>
    <r>
      <rPr>
        <sz val="12"/>
        <rFont val="Times New Roman"/>
        <family val="1"/>
      </rPr>
      <t xml:space="preserve">Создание единой информационной сети, подготовка статистических отчетов, выдача справок, подготовка отчетных данных статистики здравоохранения. Обеспечение достоверности статистических данных, проведение аналитической работы для  улучшения качества оказания медицинской помощи. </t>
    </r>
  </si>
  <si>
    <t>Количество предоставляемых услуг</t>
  </si>
  <si>
    <r>
      <t xml:space="preserve">Код и наименование бюджетной программы: </t>
    </r>
    <r>
      <rPr>
        <i/>
        <sz val="12"/>
        <rFont val="Times New Roman"/>
        <family val="1"/>
      </rPr>
      <t>022 "Обеспечение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органов"</t>
    </r>
  </si>
  <si>
    <r>
      <t xml:space="preserve">Цель бюджетной программы: </t>
    </r>
    <r>
      <rPr>
        <sz val="12"/>
        <rFont val="Times New Roman"/>
        <family val="1"/>
      </rPr>
      <t>улучшение здоровья населения области, совершенствование системы управления и финансирования.</t>
    </r>
  </si>
  <si>
    <r>
      <t xml:space="preserve">Описание (обоснование) бюджетной программы: </t>
    </r>
    <r>
      <rPr>
        <i/>
        <sz val="12"/>
        <rFont val="Times New Roman"/>
        <family val="1"/>
      </rPr>
      <t>Обеспечение лекарственными средствами больных после трансплантации органов.</t>
    </r>
  </si>
  <si>
    <t>Обеспечение лекарственными средствами больных аутоиммунными заболевания (в том числе миастения) и  иммунодефиците</t>
  </si>
  <si>
    <r>
      <t xml:space="preserve">Код и наименование бюджетной программы:  </t>
    </r>
    <r>
      <rPr>
        <i/>
        <sz val="12"/>
        <rFont val="Times New Roman"/>
        <family val="1"/>
      </rPr>
      <t>049 "Текущее обустройство моногородов"</t>
    </r>
  </si>
  <si>
    <r>
      <t xml:space="preserve">в зависимости от содержания: </t>
    </r>
    <r>
      <rPr>
        <i/>
        <sz val="12"/>
        <color indexed="8"/>
        <rFont val="Times New Roman"/>
        <family val="1"/>
      </rPr>
      <t>предоставление трансфертов и бюджетных субсидий и осуществление государственных функций, полномочий и оказание вытекающих из них государственных услуг, осуществление капитальных расходов</t>
    </r>
  </si>
  <si>
    <r>
      <t xml:space="preserve">Описание (обоснование) бюджетной программы: </t>
    </r>
    <r>
      <rPr>
        <sz val="12"/>
        <rFont val="Times New Roman"/>
        <family val="1"/>
      </rPr>
      <t>Улучшение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 медицинским оборудованием.</t>
    </r>
  </si>
  <si>
    <t xml:space="preserve">             253  Управление здравоохранения Акмолинской области</t>
  </si>
  <si>
    <r>
      <rPr>
        <b/>
        <sz val="12"/>
        <rFont val="Times New Roman"/>
        <family val="1"/>
      </rPr>
      <t xml:space="preserve">Код и наименование бюджетной программы: </t>
    </r>
    <r>
      <rPr>
        <i/>
        <sz val="12"/>
        <rFont val="Times New Roman"/>
        <family val="1"/>
      </rPr>
      <t>043 "Подготовка специалистов в организациях технического и профессионального, послесреднего образования"</t>
    </r>
  </si>
  <si>
    <r>
      <t xml:space="preserve">в зависимости от уровня государственного управления: </t>
    </r>
    <r>
      <rPr>
        <i/>
        <sz val="12"/>
        <rFont val="Times New Roman"/>
        <family val="1"/>
      </rPr>
      <t>предоставление трансфертов и бюджетных субвенсидий и осуществление государственных функций, полномочий и оказание вытекающих из них государственных услуг</t>
    </r>
  </si>
  <si>
    <r>
      <t xml:space="preserve">Задачи бюджетной программы </t>
    </r>
    <r>
      <rPr>
        <sz val="12"/>
        <rFont val="Times New Roman"/>
        <family val="1"/>
      </rPr>
      <t>( конечный результат)</t>
    </r>
  </si>
  <si>
    <t>Обеспеченность  повышением размера стипендий обучающихся, получающих стипендии до 100 %</t>
  </si>
  <si>
    <r>
      <t xml:space="preserve">Описание (обоснование) бюджетной программы: </t>
    </r>
    <r>
      <rPr>
        <i/>
        <sz val="12"/>
        <rFont val="Times New Roman"/>
        <family val="1"/>
      </rPr>
      <t xml:space="preserve">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t>
    </r>
  </si>
  <si>
    <r>
      <t>Описание (обоснование) бюджетной подпрограммы:</t>
    </r>
    <r>
      <rPr>
        <b/>
        <i/>
        <sz val="12"/>
        <rFont val="Times New Roman"/>
        <family val="1"/>
      </rPr>
      <t xml:space="preserve"> </t>
    </r>
    <r>
      <rPr>
        <i/>
        <sz val="12"/>
        <rFont val="Times New Roman"/>
        <family val="1"/>
      </rPr>
      <t xml:space="preserve">Услуги по подготовке медицинских работников со средним медицинским и фармацевтическим образованием в соответствии с государственными стандартами образования  </t>
    </r>
  </si>
  <si>
    <t>Среднегодовой контингент стипендиатов в колледжах</t>
  </si>
  <si>
    <r>
      <t xml:space="preserve">Описание (обоснование) бюджетной подпрограммы: </t>
    </r>
    <r>
      <rPr>
        <i/>
        <sz val="12"/>
        <rFont val="Times New Roman"/>
        <family val="1"/>
      </rPr>
      <t>Обеспечение населения доступной квалифицированной, специализированной первичной медико-санитарной,  консультативно-диагностической, стационарозамещающей и стационарной помощью, проведение мероприятий по диспансеризации и реабилитации больных; мероприятий, направленных на  профилактику заболеваний</t>
    </r>
  </si>
  <si>
    <t>Прием учащихся</t>
  </si>
  <si>
    <t xml:space="preserve">Количество выпускников </t>
  </si>
  <si>
    <t>Среднегодовой контингент учащихся в колледжах</t>
  </si>
  <si>
    <t>Проведение мероприятий за счет специального резерва Правительства Республики Казахстан</t>
  </si>
  <si>
    <r>
      <t xml:space="preserve">Код и наименование бюджетной программы:  </t>
    </r>
    <r>
      <rPr>
        <i/>
        <sz val="12"/>
        <rFont val="Times New Roman"/>
        <family val="1"/>
      </rPr>
      <t>037 "Погашение кредиторской задолженности по обязательствам организаций здравоохранения за счет средств местного бюджета "</t>
    </r>
  </si>
  <si>
    <r>
      <t xml:space="preserve">Цель бюджетной программы: </t>
    </r>
    <r>
      <rPr>
        <sz val="12"/>
        <rFont val="Times New Roman"/>
        <family val="1"/>
      </rPr>
      <t>Погашение кредиторской задолженности перед ТОО "СК-Фармация"</t>
    </r>
  </si>
  <si>
    <r>
      <t xml:space="preserve">Описание (обоснование) бюджетной программы: </t>
    </r>
    <r>
      <rPr>
        <sz val="12"/>
        <rFont val="Times New Roman"/>
        <family val="1"/>
      </rPr>
      <t xml:space="preserve">Обеспечение погашения кредиторской задолженности  </t>
    </r>
  </si>
  <si>
    <r>
      <t xml:space="preserve">в зависимости от содержания: </t>
    </r>
    <r>
      <rPr>
        <sz val="12"/>
        <rFont val="Times New Roman"/>
        <family val="1"/>
      </rPr>
      <t>о</t>
    </r>
    <r>
      <rPr>
        <i/>
        <sz val="12"/>
        <rFont val="Times New Roman"/>
        <family val="1"/>
      </rPr>
      <t>существления государственных функций, полномочий и оказание вытекающих из них государственных услуг</t>
    </r>
  </si>
  <si>
    <t>Удельный вес СМР имеющих квалификационную категорию ( не менее 40% ежегодно)</t>
  </si>
  <si>
    <t xml:space="preserve">приказом руководителя государственного учреждения </t>
  </si>
  <si>
    <t>управления здравоохранения Акмолинской области</t>
  </si>
  <si>
    <r>
      <rPr>
        <b/>
        <sz val="12"/>
        <rFont val="Times New Roman"/>
        <family val="1"/>
      </rPr>
      <t xml:space="preserve">Код и наименование бюджетной программы:  </t>
    </r>
    <r>
      <rPr>
        <i/>
        <sz val="12"/>
        <rFont val="Times New Roman"/>
        <family val="1"/>
      </rPr>
      <t>001 «Услуги по реализации государственной политики на местном уровне в области здравоохранения».</t>
    </r>
  </si>
  <si>
    <t>Количество государственных служащих областного аппарата, обеспечивающих реализацию государственной политики в сфере здравоохранения</t>
  </si>
  <si>
    <t>человек</t>
  </si>
  <si>
    <t>Количество сотрудников, работающих на договорной основе</t>
  </si>
  <si>
    <t>Повышение квалификации и переподготовка государственных служащих</t>
  </si>
  <si>
    <r>
      <t xml:space="preserve">текущая/развития: </t>
    </r>
    <r>
      <rPr>
        <i/>
        <sz val="12"/>
        <color indexed="8"/>
        <rFont val="Times New Roman"/>
        <family val="1"/>
      </rPr>
      <t xml:space="preserve">текущая </t>
    </r>
  </si>
  <si>
    <r>
      <t xml:space="preserve">в зависимости от способа реализации: </t>
    </r>
    <r>
      <rPr>
        <i/>
        <sz val="12"/>
        <color indexed="8"/>
        <rFont val="Times New Roman"/>
        <family val="1"/>
      </rPr>
      <t xml:space="preserve">индивидуальная </t>
    </r>
  </si>
  <si>
    <r>
      <t xml:space="preserve">текущая/развитие: </t>
    </r>
    <r>
      <rPr>
        <i/>
        <sz val="12"/>
        <rFont val="Times New Roman"/>
        <family val="1"/>
      </rPr>
      <t xml:space="preserve">текущая </t>
    </r>
  </si>
  <si>
    <r>
      <rPr>
        <b/>
        <sz val="12"/>
        <color indexed="8"/>
        <rFont val="Times New Roman"/>
        <family val="1"/>
      </rPr>
      <t>Вид бюджетной программы</t>
    </r>
    <r>
      <rPr>
        <sz val="12"/>
        <color indexed="8"/>
        <rFont val="Times New Roman"/>
        <family val="1"/>
      </rPr>
      <t xml:space="preserve">: </t>
    </r>
    <r>
      <rPr>
        <i/>
        <sz val="12"/>
        <color indexed="8"/>
        <rFont val="Times New Roman"/>
        <family val="1"/>
      </rPr>
      <t>областной бюджет</t>
    </r>
  </si>
  <si>
    <r>
      <t xml:space="preserve">Описание (обоснование) бюджетной программы: </t>
    </r>
    <r>
      <rPr>
        <sz val="12"/>
        <rFont val="Times New Roman"/>
        <family val="1"/>
      </rPr>
      <t>Улучшение технического состояния зданий организаций здравоохранения с целью создания условий для повышения качества оказания медицинских услуг, дооснащение современным лабораторным, медицинским оборудованием, а также технологическим и немедицинским оборудованием.</t>
    </r>
  </si>
  <si>
    <r>
      <t xml:space="preserve">текущая/развитие  </t>
    </r>
    <r>
      <rPr>
        <sz val="12"/>
        <rFont val="Times New Roman"/>
        <family val="1"/>
      </rPr>
      <t>текущая</t>
    </r>
  </si>
  <si>
    <t>Приобретение медицинского оборудования</t>
  </si>
  <si>
    <t xml:space="preserve">от 27 декабря 2016 года № 626-адм </t>
  </si>
  <si>
    <t>от 25 декабря 2015 года №668-адм    </t>
  </si>
  <si>
    <t>253  Управление здравоохранения Акмолинской области</t>
  </si>
  <si>
    <t xml:space="preserve"> </t>
  </si>
  <si>
    <r>
      <t xml:space="preserve">Нормативная правовая основа бюджетной программы: </t>
    </r>
    <r>
      <rPr>
        <sz val="12"/>
        <rFont val="Times New Roman"/>
        <family val="1"/>
      </rPr>
      <t>Бюджетный кодекс Республики Казахстан от 4 декабря 2008 года № 95-IV, Положение о государственном учреждении "Управление здравоохранения Акмолинской области" утверждено постановлением акимата Акмолинской области от 12 марта 2015 года № А-3/101</t>
    </r>
  </si>
  <si>
    <r>
      <rPr>
        <b/>
        <sz val="12"/>
        <rFont val="Times New Roman"/>
        <family val="1"/>
      </rPr>
      <t>Вид бюджетной программы</t>
    </r>
    <r>
      <rPr>
        <sz val="12"/>
        <rFont val="Times New Roman"/>
        <family val="1"/>
      </rPr>
      <t>:</t>
    </r>
  </si>
  <si>
    <r>
      <t xml:space="preserve">в зависимости от уровня государственного управления:  </t>
    </r>
    <r>
      <rPr>
        <i/>
        <sz val="12"/>
        <rFont val="Times New Roman"/>
        <family val="1"/>
      </rPr>
      <t>областная</t>
    </r>
  </si>
  <si>
    <r>
      <t xml:space="preserve">в зависимости от способа реализации: </t>
    </r>
    <r>
      <rPr>
        <i/>
        <sz val="12"/>
        <rFont val="Times New Roman"/>
        <family val="1"/>
      </rPr>
      <t xml:space="preserve">индивидуальная </t>
    </r>
  </si>
  <si>
    <r>
      <t xml:space="preserve">текущая/развития: </t>
    </r>
    <r>
      <rPr>
        <i/>
        <sz val="12"/>
        <rFont val="Times New Roman"/>
        <family val="1"/>
      </rPr>
      <t xml:space="preserve">текущая </t>
    </r>
  </si>
  <si>
    <r>
      <t>Цель бюджетной программы:</t>
    </r>
    <r>
      <rPr>
        <sz val="12"/>
        <rFont val="Times New Roman"/>
        <family val="1"/>
      </rPr>
      <t xml:space="preserve"> Реализация государственной политики в области здравоохранения</t>
    </r>
  </si>
  <si>
    <r>
      <rPr>
        <b/>
        <sz val="12"/>
        <color indexed="8"/>
        <rFont val="Times New Roman"/>
        <family val="1"/>
      </rPr>
      <t>Конечные результаты бюджетной программы</t>
    </r>
    <r>
      <rPr>
        <sz val="12"/>
        <color indexed="8"/>
        <rFont val="Times New Roman"/>
        <family val="1"/>
      </rPr>
      <t xml:space="preserve">: </t>
    </r>
  </si>
  <si>
    <t>Содержание аппарата управления здравоохранения области согласно утвержденной штатной численности, повышение квалификации государственных служащих</t>
  </si>
  <si>
    <r>
      <t xml:space="preserve">Описание (обоснование) бюджетной программы: </t>
    </r>
    <r>
      <rPr>
        <sz val="12"/>
        <rFont val="Times New Roman"/>
        <family val="1"/>
      </rPr>
      <t>Содержание аппарата управления здравоохранения области согласно утвержденной штатной численности, повышение квалификации государственных служащих</t>
    </r>
  </si>
  <si>
    <t>За счет республиканского бюджета</t>
  </si>
  <si>
    <r>
      <rPr>
        <b/>
        <sz val="12"/>
        <color indexed="8"/>
        <rFont val="Times New Roman"/>
        <family val="1"/>
      </rPr>
      <t>Вид бюджетной подпрограммы</t>
    </r>
    <r>
      <rPr>
        <sz val="12"/>
        <color indexed="8"/>
        <rFont val="Times New Roman"/>
        <family val="1"/>
      </rPr>
      <t xml:space="preserve">: </t>
    </r>
  </si>
  <si>
    <r>
      <t xml:space="preserve">текущая/развития: </t>
    </r>
    <r>
      <rPr>
        <i/>
        <sz val="12"/>
        <color indexed="8"/>
        <rFont val="Times New Roman"/>
        <family val="1"/>
      </rPr>
      <t>текущая</t>
    </r>
  </si>
  <si>
    <r>
      <t xml:space="preserve">Описание (обоснование) бюджетной подпрограммы: </t>
    </r>
    <r>
      <rPr>
        <sz val="12"/>
        <rFont val="Times New Roman"/>
        <family val="1"/>
      </rPr>
      <t>Содержание аппарата управления здравоохранения области согласно утвержденной штатной численности, повышение квалификации государственных служащих</t>
    </r>
  </si>
  <si>
    <t xml:space="preserve">Код и наименование бюджетной программы: 030" Капитальные расходы государственных органов здравоохранения" </t>
  </si>
  <si>
    <r>
      <rPr>
        <b/>
        <sz val="12"/>
        <color indexed="8"/>
        <rFont val="Times New Roman"/>
        <family val="1"/>
      </rPr>
      <t xml:space="preserve">Руководитель бюджетной программы: </t>
    </r>
    <r>
      <rPr>
        <i/>
        <sz val="12"/>
        <color indexed="8"/>
        <rFont val="Times New Roman"/>
        <family val="1"/>
      </rPr>
      <t>Руководитель управления здравоохранения - Кулушева Г.Е.</t>
    </r>
  </si>
  <si>
    <r>
      <t xml:space="preserve">Нормативная правовая основа бюджетной программы: </t>
    </r>
    <r>
      <rPr>
        <i/>
        <sz val="12"/>
        <color indexed="8"/>
        <rFont val="Times New Roman"/>
        <family val="1"/>
      </rPr>
      <t>Статья 38 Бюджетного кодекса Республики Казахстан от 4 декабря 2008 года № 95-IV</t>
    </r>
  </si>
  <si>
    <r>
      <rPr>
        <b/>
        <sz val="12"/>
        <color indexed="8"/>
        <rFont val="Times New Roman"/>
        <family val="1"/>
      </rPr>
      <t>Вид бюджетной программы</t>
    </r>
    <r>
      <rPr>
        <sz val="12"/>
        <color indexed="8"/>
        <rFont val="Times New Roman"/>
        <family val="1"/>
      </rPr>
      <t>:</t>
    </r>
  </si>
  <si>
    <r>
      <t xml:space="preserve">в зависимости от уровня государственного управления:  </t>
    </r>
    <r>
      <rPr>
        <i/>
        <sz val="12"/>
        <color indexed="8"/>
        <rFont val="Times New Roman"/>
        <family val="1"/>
      </rPr>
      <t>областная</t>
    </r>
  </si>
  <si>
    <r>
      <t xml:space="preserve">в зависимости от содержания: </t>
    </r>
    <r>
      <rPr>
        <i/>
        <sz val="12"/>
        <color indexed="8"/>
        <rFont val="Times New Roman"/>
        <family val="1"/>
      </rPr>
      <t>осуществление капитальных расходов</t>
    </r>
  </si>
  <si>
    <r>
      <t>Цель бюджетной программы:</t>
    </r>
    <r>
      <rPr>
        <sz val="12"/>
        <color indexed="8"/>
        <rFont val="Times New Roman"/>
        <family val="1"/>
      </rPr>
      <t>Материальное техническое оснащение рабочих мест персонала Управления здравоохранения для создания необходимых условий труда</t>
    </r>
  </si>
  <si>
    <t>Материальное техническое оснащение рабочих мест персонала Управления здравоохранения для создания необходимых условий труда</t>
  </si>
  <si>
    <r>
      <rPr>
        <sz val="12"/>
        <rFont val="Times New Roman"/>
        <family val="1"/>
      </rPr>
      <t>в зависимости от содержания:</t>
    </r>
    <r>
      <rPr>
        <b/>
        <sz val="12"/>
        <rFont val="Times New Roman"/>
        <family val="1"/>
      </rPr>
      <t xml:space="preserve"> </t>
    </r>
    <r>
      <rPr>
        <i/>
        <sz val="12"/>
        <rFont val="Times New Roman"/>
        <family val="1"/>
      </rPr>
      <t>осуществление капитальных расходов</t>
    </r>
  </si>
  <si>
    <r>
      <t xml:space="preserve">Описание (обоснование) бюджетной подпрограммы: </t>
    </r>
    <r>
      <rPr>
        <sz val="12"/>
        <rFont val="Times New Roman"/>
        <family val="1"/>
      </rPr>
      <t xml:space="preserve">Материально-техническое обеспечение аппарата управления здравоохранения Акмолинской области для достижения максимально эффективного выполнения возложенных функций </t>
    </r>
  </si>
  <si>
    <t xml:space="preserve"> шкаф металлический</t>
  </si>
  <si>
    <t xml:space="preserve">компьютер в комплекте     </t>
  </si>
  <si>
    <t xml:space="preserve">офисное кресло </t>
  </si>
  <si>
    <t>стол офисный с тумбой</t>
  </si>
  <si>
    <t xml:space="preserve">стол журнальный </t>
  </si>
  <si>
    <t>шкаф для документов</t>
  </si>
  <si>
    <t>лицензионное соглашение на антивирусную программу</t>
  </si>
  <si>
    <t>автомобиль Шевролет Круз</t>
  </si>
  <si>
    <t>штука</t>
  </si>
  <si>
    <t>шкаф телекоммуникационный</t>
  </si>
  <si>
    <t>диван</t>
  </si>
  <si>
    <t>сейф</t>
  </si>
  <si>
    <t>видеокамера</t>
  </si>
  <si>
    <t>автомобиль Шевролет Каптива</t>
  </si>
  <si>
    <t>плательный шкаф</t>
  </si>
  <si>
    <t>МФУ</t>
  </si>
  <si>
    <t>цифровой телефон (АТС)</t>
  </si>
  <si>
    <t>система видеонаблюдения</t>
  </si>
  <si>
    <t>лицензионное программное обеспечение</t>
  </si>
  <si>
    <t xml:space="preserve">GPS навигатор в комплекте </t>
  </si>
  <si>
    <t xml:space="preserve">комплект </t>
  </si>
  <si>
    <t xml:space="preserve">Задача бюджетной программы (конечный результат): </t>
  </si>
  <si>
    <t>Удельный вес СМР прошедших курсы усовершенствования и специализации за период
( не менее 30% ежегодно)</t>
  </si>
  <si>
    <t xml:space="preserve">от 11 апреля 2016 года № 38-п </t>
  </si>
  <si>
    <r>
      <t xml:space="preserve">Нормативная правовая основа бюджетной программы: </t>
    </r>
    <r>
      <rPr>
        <sz val="12"/>
        <color indexed="8"/>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от 08 декабря 2015 года №972  «О реализации Закона Республики Казахстан «О республиканском бюджете на 2016 – 2018 годы»</t>
    </r>
  </si>
  <si>
    <r>
      <t xml:space="preserve">в зависимости от способа реализации: </t>
    </r>
    <r>
      <rPr>
        <i/>
        <sz val="11"/>
        <color indexed="8"/>
        <rFont val="Times New Roman"/>
        <family val="1"/>
      </rPr>
      <t xml:space="preserve">индивидуальная </t>
    </r>
    <r>
      <rPr>
        <i/>
        <sz val="12"/>
        <color indexed="8"/>
        <rFont val="Times New Roman"/>
        <family val="1"/>
      </rPr>
      <t>бюджетная программа</t>
    </r>
  </si>
  <si>
    <r>
      <t xml:space="preserve">текущая/развитие: </t>
    </r>
    <r>
      <rPr>
        <i/>
        <sz val="11"/>
        <color indexed="8"/>
        <rFont val="Times New Roman"/>
        <family val="1"/>
      </rPr>
      <t>текущая бюджетная программа</t>
    </r>
  </si>
  <si>
    <t>от 9 ноября 2016 года № 530-адм</t>
  </si>
  <si>
    <t>Оздоровление детей (кроме заболеваний: врожденный порок развития, ДЦП, болезнь Дауна, не подлежащих полному выздоровлению)</t>
  </si>
  <si>
    <t>Обеспечение детей инвалидов, проживающих в Доме ребенка специальными средствами, в том числе для передвижения</t>
  </si>
  <si>
    <t>Обеспечение реабилитационной терапией детей инвалидов</t>
  </si>
  <si>
    <r>
      <rPr>
        <b/>
        <sz val="12"/>
        <color indexed="8"/>
        <rFont val="Times New Roman"/>
        <family val="1"/>
      </rPr>
      <t>Вид бюджетной программы</t>
    </r>
    <r>
      <rPr>
        <sz val="12"/>
        <color indexed="8"/>
        <rFont val="Times New Roman"/>
        <family val="1"/>
      </rPr>
      <t xml:space="preserve">: </t>
    </r>
  </si>
  <si>
    <r>
      <t xml:space="preserve">в зависимости от способа реализации: </t>
    </r>
    <r>
      <rPr>
        <i/>
        <sz val="12"/>
        <color indexed="8"/>
        <rFont val="Times New Roman"/>
        <family val="1"/>
      </rPr>
      <t>индивидуальная</t>
    </r>
  </si>
  <si>
    <r>
      <t>Цель бюджетной программы:</t>
    </r>
    <r>
      <rPr>
        <sz val="12"/>
        <rFont val="Times New Roman"/>
        <family val="1"/>
      </rPr>
      <t xml:space="preserve"> улучшение здоровья населения области, создание условий для сохранения жизни и укрепления здоровья  ребенка, воспитания здоровых детей в возрасте до 4 лет, обеспечения нуждающихся детей в возрасте до 4 лет полноценным питанием</t>
    </r>
  </si>
  <si>
    <r>
      <rPr>
        <b/>
        <sz val="12"/>
        <rFont val="Times New Roman"/>
        <family val="1"/>
      </rPr>
      <t>Описание (обоснование) бюджетной программы:</t>
    </r>
    <r>
      <rPr>
        <sz val="12"/>
        <rFont val="Times New Roman"/>
        <family val="1"/>
      </rPr>
      <t xml:space="preserve"> своевременная организация оздоровительных мероприятий для коррекции здоровья детей раннего возраста - от рождения до четырёх лет, профилактических мероприятий с учётом индивидуальных особенностей развития каждого ребёнка раннего возраста  по своевременному выявлению отклонений здоровья рёбенка для последующего соответствующего их оздоровления и лечения.                 </t>
    </r>
    <r>
      <rPr>
        <i/>
        <sz val="12"/>
        <rFont val="Times New Roman"/>
        <family val="1"/>
      </rPr>
      <t xml:space="preserve">                                     </t>
    </r>
    <r>
      <rPr>
        <sz val="12"/>
        <rFont val="Times New Roman"/>
        <family val="1"/>
      </rPr>
      <t xml:space="preserve">                          </t>
    </r>
    <r>
      <rPr>
        <b/>
        <sz val="12"/>
        <rFont val="Times New Roman"/>
        <family val="1"/>
      </rPr>
      <t xml:space="preserve">                                                                            </t>
    </r>
  </si>
  <si>
    <t>количество коек для пребывания детей от рождения до четырех лет, в том числе:</t>
  </si>
  <si>
    <t>койки</t>
  </si>
  <si>
    <r>
      <t xml:space="preserve">- отделение адаптации </t>
    </r>
    <r>
      <rPr>
        <i/>
        <sz val="10"/>
        <color indexed="8"/>
        <rFont val="Times New Roman"/>
        <family val="1"/>
      </rPr>
      <t>(для прохождения адаптационного периода и при карантинных инфекциях, в среднем 21 день)</t>
    </r>
    <r>
      <rPr>
        <sz val="11"/>
        <color indexed="8"/>
        <rFont val="Times New Roman"/>
        <family val="1"/>
      </rPr>
      <t xml:space="preserve">  </t>
    </r>
  </si>
  <si>
    <t>среднегодовое число воспитанников</t>
  </si>
  <si>
    <t>количество случаев нахождения детей  в отделение адаптации</t>
  </si>
  <si>
    <t>случай</t>
  </si>
  <si>
    <r>
      <t xml:space="preserve">Нормативная правовая основа бюджетной программы: </t>
    </r>
    <r>
      <rPr>
        <sz val="12"/>
        <color indexed="8"/>
        <rFont val="Times New Roman"/>
        <family val="1"/>
      </rPr>
      <t>Бюджетный кодекс РК от 4 декабря 2008 года,</t>
    </r>
    <r>
      <rPr>
        <b/>
        <sz val="12"/>
        <color indexed="8"/>
        <rFont val="Times New Roman"/>
        <family val="1"/>
      </rPr>
      <t xml:space="preserve"> </t>
    </r>
    <r>
      <rPr>
        <sz val="12"/>
        <color indexed="8"/>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от 08 декабря 2015 года №972  «О реализации Закона Республики Казахстан «О республиканском бюджете на 2016 – 2018 годы»</t>
    </r>
  </si>
  <si>
    <r>
      <t>Цель бюджетной программы:</t>
    </r>
    <r>
      <rPr>
        <sz val="12"/>
        <color indexed="8"/>
        <rFont val="Times New Roman"/>
        <family val="1"/>
      </rPr>
      <t xml:space="preserve"> улучшение здоровья населения области, совершенствование системы управления и финансирования, повышение уровня санитарно–гигиенической грамотности населения, формирование нового отношения к здоровью и стимулированию здорового образа жизни, оздоровление населения и увеличение средней продолжительности жизни</t>
    </r>
  </si>
  <si>
    <t>от 27 декабря 2016 года № 626-адм</t>
  </si>
  <si>
    <t>от 25 июля 2016 года № 368-адм</t>
  </si>
  <si>
    <r>
      <t xml:space="preserve">Цель бюджетной программы: </t>
    </r>
    <r>
      <rPr>
        <i/>
        <sz val="12"/>
        <rFont val="Times New Roman"/>
        <family val="1"/>
      </rPr>
      <t>улучшение здоровья населения области, совершенствование системы управления и финансирования, оказание круглосуточной скорой медицинской помощи взрослому и детскому населению при угрожающих жизни состояниях, несчастных случаях, острых тяжелых заболеваниях как на месте происшествия, так и в пути следования; развитие инфраструктуры системы здравоохранения с целью создания условий для оказания качественной медицинской помощи, своевременное обеспечение граждан экстренной медицинской помощью</t>
    </r>
  </si>
  <si>
    <r>
      <t xml:space="preserve">Цель бюджетной программы: </t>
    </r>
    <r>
      <rPr>
        <i/>
        <sz val="12"/>
        <rFont val="Times New Roman"/>
        <family val="1"/>
      </rPr>
      <t>уточнение причин смерти, обеспечение достоверных данных государственной статистики причин смерти</t>
    </r>
  </si>
  <si>
    <r>
      <t xml:space="preserve">Нормативная правовая основа бюджетной программы: </t>
    </r>
    <r>
      <rPr>
        <sz val="12"/>
        <rFont val="Times New Roman"/>
        <family val="1"/>
      </rPr>
      <t>Бюджетный кодекс РК от 4 декабря 2008 года,</t>
    </r>
    <r>
      <rPr>
        <b/>
        <sz val="12"/>
        <rFont val="Times New Roman"/>
        <family val="1"/>
      </rPr>
      <t xml:space="preserve"> </t>
    </r>
    <r>
      <rPr>
        <sz val="12"/>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Казахстанот от 08 декабря 2015 года №972  «О реализации Закона Республики Казахстан «О республиканском бюджете на 2016 – 2018 годы»</t>
    </r>
  </si>
  <si>
    <r>
      <t xml:space="preserve">Описание (обоснование) бюджетной программы: </t>
    </r>
    <r>
      <rPr>
        <sz val="12"/>
        <rFont val="Times New Roman"/>
        <family val="1"/>
      </rPr>
      <t>Создание единой информационной сети, подготовка статистических отчетов, выдача справок, подготовка отчетных данных статистики здравоохранения. Обеспечение достоверности статистических данных, проведение аналитической работы для  улучшения качества оказания медицинской помощи</t>
    </r>
  </si>
  <si>
    <t>от 15 декабря 2016 года № 604-адм</t>
  </si>
  <si>
    <r>
      <t xml:space="preserve">Нормативная правовая основа бюджетной программы: </t>
    </r>
    <r>
      <rPr>
        <sz val="12"/>
        <color indexed="8"/>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от 08 декабря 2015 года №972  «О реализации Закона Республики Казахстан «О республиканском бюджете на 2016 – 2018 годы»</t>
    </r>
  </si>
  <si>
    <t>Обеспечение  онкогематологических больных детей химиопрепаратами</t>
  </si>
  <si>
    <t>Обеспечение взрослых онкогематологических больных химиопрепаратами</t>
  </si>
  <si>
    <r>
      <t xml:space="preserve">Описание (обоснование) бюджетной программы: </t>
    </r>
    <r>
      <rPr>
        <i/>
        <sz val="12"/>
        <rFont val="Times New Roman"/>
        <family val="1"/>
      </rPr>
      <t>Обеспечение лекарственными средствами больных после трансплантации органов</t>
    </r>
  </si>
  <si>
    <t>от 3 июня 2016 года № 282-адм</t>
  </si>
  <si>
    <r>
      <t xml:space="preserve">Нормативная правовая основа бюджетной программы: </t>
    </r>
    <r>
      <rPr>
        <sz val="12"/>
        <rFont val="Times New Roman"/>
        <family val="1"/>
      </rPr>
      <t>Бюджетный кодекс РК от 4 декабря 2008 года,</t>
    </r>
    <r>
      <rPr>
        <b/>
        <sz val="12"/>
        <rFont val="Times New Roman"/>
        <family val="1"/>
      </rPr>
      <t xml:space="preserve"> </t>
    </r>
    <r>
      <rPr>
        <sz val="12"/>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08 декабря 2015 года №972  «О реализации Закона Республики Казахстан «О республиканском бюджете на 2016 – 2018 годы»</t>
    </r>
  </si>
  <si>
    <r>
      <t>Нормативная правовая основа бюджетной программы:</t>
    </r>
    <r>
      <rPr>
        <sz val="12"/>
        <rFont val="Times New Roman"/>
        <family val="1"/>
      </rPr>
      <t xml:space="preserve"> Бюджетный кодекс РК от 4 декабря 2008 года,</t>
    </r>
    <r>
      <rPr>
        <b/>
        <sz val="12"/>
        <rFont val="Times New Roman"/>
        <family val="1"/>
      </rPr>
      <t xml:space="preserve"> </t>
    </r>
    <r>
      <rPr>
        <sz val="12"/>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Казахстанот от 08 декабря 2015 года №972  «О реализации Закона Республики Казахстан «О республиканском бюджете на 2016 – 2018 годы»</t>
    </r>
  </si>
  <si>
    <r>
      <t xml:space="preserve">Нормативная правовая основа бюджетной программы: </t>
    </r>
    <r>
      <rPr>
        <sz val="12"/>
        <rFont val="Times New Roman"/>
        <family val="1"/>
      </rPr>
      <t>Бюджетный кодекс РК от 4 декабря 2008 года, 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 от от 08 декабря 2015 года №972  «О реализации Закона Республики Казахстан «О республиканском бюджете на 2016 – 2018 годы»</t>
    </r>
  </si>
  <si>
    <r>
      <t xml:space="preserve">в зависимости от уровня государственного управления: </t>
    </r>
    <r>
      <rPr>
        <i/>
        <sz val="12"/>
        <rFont val="Times New Roman"/>
        <family val="1"/>
      </rPr>
      <t xml:space="preserve"> областая</t>
    </r>
  </si>
  <si>
    <t>Обеспечение погашения кредиторской задолженности</t>
  </si>
  <si>
    <r>
      <t xml:space="preserve">Описание (обоснование) бюджетной подпрограммы: </t>
    </r>
    <r>
      <rPr>
        <sz val="12"/>
        <rFont val="Times New Roman"/>
        <family val="1"/>
      </rPr>
      <t>Погашение задолженности прошлых лет за поставленные лекарственные средства и изделия медицинского назначения</t>
    </r>
  </si>
  <si>
    <t>Количество организаций по которым образовалась кредиторская задолженность</t>
  </si>
  <si>
    <r>
      <t xml:space="preserve">Нормативная правовая основа бюджетной программы: </t>
    </r>
    <r>
      <rPr>
        <sz val="12"/>
        <rFont val="Times New Roman"/>
        <family val="1"/>
      </rPr>
      <t>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Казахстанот от 08 декабря 2015 года №972  «О реализации Закона Республики Казахстан «О республиканском бюджете на 2016 – 2018 годы»</t>
    </r>
  </si>
  <si>
    <r>
      <t xml:space="preserve">Цель бюджетной программы: </t>
    </r>
    <r>
      <rPr>
        <sz val="12"/>
        <rFont val="Times New Roman"/>
        <family val="1"/>
      </rPr>
      <t>улучшение здоровья населения области, совершенствование системы управления и финансирования, обеспечение отрасли квалифицированными кадрами, отвечающими потребности общества</t>
    </r>
  </si>
  <si>
    <r>
      <t xml:space="preserve">Нормативная правовая основа бюджетной программы: </t>
    </r>
    <r>
      <rPr>
        <sz val="12"/>
        <rFont val="Times New Roman"/>
        <family val="1"/>
      </rPr>
      <t>Бюджетный кодекс РК от 4 декабря 2008 года, Закон Республики Казахстан №426-V от 30 ноября 2015 года «О республиканском бюджете на 2016-2018 годы», 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15 декабря 2009 года № 2136 «Об утверждении перечня гарантированного объема бесплатной медицинской помощи», Постановление Правительства Республики Казахстанот от 08 декабря 2015 года №972  «О реализации Закона Республики Казахстан «О республиканском бюджете на 2016 – 2018 годы»</t>
    </r>
  </si>
  <si>
    <r>
      <t xml:space="preserve">Цель бюджетной программы: </t>
    </r>
    <r>
      <rPr>
        <i/>
        <sz val="12"/>
        <rFont val="Times New Roman"/>
        <family val="1"/>
      </rPr>
      <t>Улучшение здоровья населения области, совершенствование системы управления и финансирования</t>
    </r>
  </si>
  <si>
    <r>
      <t xml:space="preserve">Цель бюджетной программы: </t>
    </r>
    <r>
      <rPr>
        <i/>
        <sz val="12"/>
        <rFont val="Times New Roman"/>
        <family val="1"/>
      </rPr>
      <t>улучшение здоровья населения области, совершенствование системы управления и финансирования, своевременное проведение капитального ремонта и оснащение материально-технической базы</t>
    </r>
  </si>
  <si>
    <t>Обеспечение разработки концессионных проектов</t>
  </si>
  <si>
    <t>Количество концессионных проектов разработанных в рамках государственного-частного партнерства</t>
  </si>
  <si>
    <r>
      <t>Код и наименование бюджетной программы:</t>
    </r>
    <r>
      <rPr>
        <sz val="12"/>
        <color indexed="8"/>
        <rFont val="Times New Roman"/>
        <family val="1"/>
      </rPr>
      <t xml:space="preserve">108 «Разработка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консультативное сопровождение проектов государственно-частного партнерства и концессионных проектов» </t>
    </r>
  </si>
  <si>
    <r>
      <t>Нормативная правовая основа бюджетной программы:</t>
    </r>
    <r>
      <rPr>
        <sz val="12"/>
        <color indexed="8"/>
        <rFont val="Times New Roman"/>
        <family val="1"/>
      </rPr>
      <t xml:space="preserve"> Приказ и.о. министра национальной экономики Республики Казахстан от 25 ноября 2015 года №725 «Правила планирования и релизации проектов государственно-частного партнерства» </t>
    </r>
  </si>
  <si>
    <r>
      <t xml:space="preserve">в зависимости от уровня государственного управления: </t>
    </r>
    <r>
      <rPr>
        <i/>
        <sz val="12"/>
        <color indexed="8"/>
        <rFont val="Times New Roman"/>
        <family val="1"/>
      </rPr>
      <t>областная</t>
    </r>
  </si>
  <si>
    <r>
      <t>в зависимости от содержания</t>
    </r>
    <r>
      <rPr>
        <sz val="12"/>
        <color indexed="8"/>
        <rFont val="Arial"/>
        <family val="2"/>
      </rPr>
      <t xml:space="preserve">: </t>
    </r>
    <r>
      <rPr>
        <i/>
        <sz val="12"/>
        <color indexed="8"/>
        <rFont val="Times New Roman"/>
        <family val="1"/>
      </rPr>
      <t>предоставление трансфертов и бюджетных субсидий</t>
    </r>
  </si>
  <si>
    <r>
      <t>в зависимости от способа реализации:</t>
    </r>
    <r>
      <rPr>
        <i/>
        <sz val="12"/>
        <color indexed="8"/>
        <rFont val="Times New Roman"/>
        <family val="1"/>
      </rPr>
      <t xml:space="preserve"> индивидуальная </t>
    </r>
  </si>
  <si>
    <r>
      <t xml:space="preserve">текущая/развитие: </t>
    </r>
    <r>
      <rPr>
        <i/>
        <sz val="12"/>
        <color indexed="8"/>
        <rFont val="Times New Roman"/>
        <family val="1"/>
      </rPr>
      <t xml:space="preserve">текущая </t>
    </r>
  </si>
  <si>
    <r>
      <t xml:space="preserve">Цель бюджетной программы:  </t>
    </r>
    <r>
      <rPr>
        <sz val="12"/>
        <color indexed="8"/>
        <rFont val="Times New Roman"/>
        <family val="1"/>
      </rPr>
      <t>обеспечение взаимодействия субъектов государственно-частного партнерства (далее – ГЧП) на стадии планирования и реализации проектов ГЧП</t>
    </r>
  </si>
  <si>
    <r>
      <t>Описание (обоснование) бюджетной программы:</t>
    </r>
    <r>
      <rPr>
        <sz val="12"/>
        <color indexed="8"/>
        <rFont val="Times New Roman"/>
        <family val="1"/>
      </rPr>
      <t xml:space="preserve"> разработка концессионных проектов в рамках государственного-частного партнерства</t>
    </r>
  </si>
  <si>
    <t>от 8 августа 2016 года №395-адм    </t>
  </si>
  <si>
    <t>утверждена         </t>
  </si>
  <si>
    <t>переутверждена         </t>
  </si>
  <si>
    <t>от 4 февраля 2016 года №43-адм    </t>
  </si>
  <si>
    <t>от 14 июня 2016 года №295-адм    </t>
  </si>
  <si>
    <t>от 19 апреля 2016 года № 189-адм</t>
  </si>
  <si>
    <r>
      <t xml:space="preserve">в зависимости от уровня государственного управления: </t>
    </r>
    <r>
      <rPr>
        <i/>
        <sz val="12"/>
        <rFont val="Times New Roman"/>
        <family val="1"/>
      </rPr>
      <t>осуществление государственных функций, полномочий и оказание вытекающих из них государственных услуг</t>
    </r>
  </si>
  <si>
    <r>
      <t xml:space="preserve">в зависимости от содержания: </t>
    </r>
    <r>
      <rPr>
        <i/>
        <sz val="12"/>
        <color indexed="8"/>
        <rFont val="Times New Roman"/>
        <family val="1"/>
      </rPr>
      <t xml:space="preserve">предоставление трансфертов и бюджетных субсидий </t>
    </r>
  </si>
  <si>
    <r>
      <t xml:space="preserve">Описание (обоснование) бюджетной подпрограммы: </t>
    </r>
    <r>
      <rPr>
        <i/>
        <sz val="12"/>
        <rFont val="Times New Roman"/>
        <family val="1"/>
      </rPr>
      <t>Обеспечение лекарственными средствами больных после трансплантации органов</t>
    </r>
  </si>
  <si>
    <r>
      <t xml:space="preserve">Нормативная правовая основа бюджетной программы: </t>
    </r>
    <r>
      <rPr>
        <sz val="12"/>
        <rFont val="Times New Roman"/>
        <family val="1"/>
      </rPr>
      <t xml:space="preserve"> Кодекс РК от 15 сентября 2009 года «О здоровье народа и системе здравоохранения», Указ Президента РК от 6 апреля 2007 года «О дальнейших мерах по реализации Стратегии развития Казахстана до 2030 года», Постановление Правительства Республики Казахстан от 31 марта 2015 года  № 162 «Об утверждении Дорожной карты занятости 2020»,  Постановление Правительства Республики Казахстан от 24 сентября 2016 года № 541 "О внесении изменений и дополнений в постановление Правительства Республики казахстан от 8 декабря 2015 года № 972 "О реализации Закона Республики Казахстан  "О республиканском бюджете на 2016-2018 годы", Решения сессии областного маслихата от 12 декабря 2016 года № 6С-7-3 "О внесении изменений в решение Акмолинского областного маслихата от 14 декабря 2016 года № 5С-43-2 "Об областном бюджете на 2016-2018 годы"</t>
    </r>
  </si>
  <si>
    <r>
      <t xml:space="preserve">в зависимости от уровня государственного управления: </t>
    </r>
    <r>
      <rPr>
        <i/>
        <sz val="12"/>
        <rFont val="Times New Roman"/>
        <family val="1"/>
      </rPr>
      <t>областная</t>
    </r>
  </si>
  <si>
    <r>
      <rPr>
        <sz val="12"/>
        <rFont val="Times New Roman"/>
        <family val="1"/>
      </rPr>
      <t>в зависимости от способа реализации</t>
    </r>
    <r>
      <rPr>
        <b/>
        <sz val="12"/>
        <rFont val="Times New Roman"/>
        <family val="1"/>
      </rPr>
      <t xml:space="preserve">: </t>
    </r>
    <r>
      <rPr>
        <i/>
        <sz val="12"/>
        <rFont val="Times New Roman"/>
        <family val="1"/>
      </rPr>
      <t xml:space="preserve"> индивидуальная </t>
    </r>
  </si>
  <si>
    <r>
      <t xml:space="preserve">Конечные результаты бюджетной программы:  </t>
    </r>
    <r>
      <rPr>
        <sz val="12"/>
        <rFont val="Times New Roman"/>
        <family val="1"/>
      </rPr>
      <t>100 % обеспечение реализации ифраструктурных проектов в рамках Дорожной карты занятости 2020</t>
    </r>
  </si>
  <si>
    <r>
      <t xml:space="preserve">Описание (обоснование) бюджетной программы: </t>
    </r>
    <r>
      <rPr>
        <sz val="12"/>
        <rFont val="Times New Roman"/>
        <family val="1"/>
      </rPr>
      <t xml:space="preserve"> Выделение целевых текущих трансфертов на проведение ремонтов объектов в рамках первого направления Программы Дорожная карта занятости-2020. Проведение текущего и капитального ремонта объектов здравоохранения области</t>
    </r>
  </si>
  <si>
    <r>
      <t xml:space="preserve">Описание (обоснование) бюджетной подпрограммы: </t>
    </r>
    <r>
      <rPr>
        <sz val="12"/>
        <rFont val="Times New Roman"/>
        <family val="1"/>
      </rPr>
      <t>Проведение текущего и капитального ремонта объектов здравоохранения области за счет трансфертов из республиканского бюджета</t>
    </r>
  </si>
  <si>
    <t>Количество проектов здравоохранения в рамках реализации Дорожной карты занятости-2020:</t>
  </si>
  <si>
    <t>Количество созданных рабочих мест, в том числе:</t>
  </si>
  <si>
    <t>мест</t>
  </si>
  <si>
    <t>участники Программы центра занятости населения</t>
  </si>
  <si>
    <r>
      <t xml:space="preserve">Описание (обоснование) бюджетной подпрограммы: </t>
    </r>
    <r>
      <rPr>
        <sz val="12"/>
        <rFont val="Times New Roman"/>
        <family val="1"/>
      </rPr>
      <t>Проведение текущего и капитального ремонта объектов здравоохранения области за счет целевого трансферта из Национального фонда Республики Казахстан</t>
    </r>
  </si>
  <si>
    <r>
      <t xml:space="preserve">Описание (обоснование) бюджетной подпрограммы: </t>
    </r>
    <r>
      <rPr>
        <sz val="12"/>
        <rFont val="Times New Roman"/>
        <family val="1"/>
      </rPr>
      <t>Осуществление (софинансирование) текущего и капитального ремонта объектов здравоохранения области</t>
    </r>
  </si>
  <si>
    <t xml:space="preserve">Код и наименование бюджетной программы </t>
  </si>
  <si>
    <t>119 "Проведение мероприятий за счет специального резерва Правительства Республики Казахстан"</t>
  </si>
  <si>
    <r>
      <t>Руководитель бюджетной программы</t>
    </r>
    <r>
      <rPr>
        <sz val="12"/>
        <rFont val="Times New Roman"/>
        <family val="1"/>
      </rPr>
      <t xml:space="preserve">  </t>
    </r>
  </si>
  <si>
    <t>Руководитель управления здравоохранения - Кулушева Г.Е.</t>
  </si>
  <si>
    <t xml:space="preserve">Нормативная правовая основа бюджетной программы </t>
  </si>
  <si>
    <t>Пункт 8 Постановления Правительства Республики Казахстан от 31 марта 2015 года №162 «Об утверждении Дорожной карты занятости 2020», Постановление Правительства Республики Казахстан от 12 декабря 2016 года № 791 "О внесении изменений в постановление Правительства Республики Казахстан от 29 июля  2016 года № 448 "О выделении средств из специального резерва Правительства Республики Казахстан",  Постановление акимата Акмолинской области от 22 декабря 2016 года № А-1/599 "О корректировке показателей областного бюджета на 2016 год "</t>
  </si>
  <si>
    <t>в зависимости от уровня государственного управления</t>
  </si>
  <si>
    <t>областная</t>
  </si>
  <si>
    <t>в зависимости от содержания</t>
  </si>
  <si>
    <t>предоставление трансфертов и бюджетных субсидий</t>
  </si>
  <si>
    <t>в зависимости от способа реализации</t>
  </si>
  <si>
    <t>индивидуальная</t>
  </si>
  <si>
    <t>текущая/развитие</t>
  </si>
  <si>
    <t>текущая</t>
  </si>
  <si>
    <t xml:space="preserve">Цель бюджетной программы: </t>
  </si>
  <si>
    <t>Обеспечение устойчивой, продуктивной занятости населения и недопущения роста уровня безработицы, недопущение сокращения рабочих мест путем реализации инфраструктурных проектов</t>
  </si>
  <si>
    <t>Конечные результаты бюджетной программы</t>
  </si>
  <si>
    <t>Обеспечение создания 12 рабочих мест, в том числе из участников Программы центра занятости населения 8 рабочих мест, в ходе проведения текущего ремонта 6 объектов здравоохранения. 
Доля участников Программы, охваченных мерами государственной поддержки - 50%</t>
  </si>
  <si>
    <t>Описание (обоснование) бюджетной программы:</t>
  </si>
  <si>
    <t>Бюджетная программа предназначена для  проведения текущего ремонта в медицинских организациях и созданию временных рабочих мест  в рамках программы «Дорожная карта занятости-2020»</t>
  </si>
  <si>
    <t>Количество инфраструктурных проектов</t>
  </si>
  <si>
    <t xml:space="preserve">ед.  </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</si>
</sst>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8">
    <font>
      <sz val="10"/>
      <name val="Arial"/>
      <family val="2"/>
    </font>
    <font>
      <sz val="10"/>
      <name val="Arial Cyr"/>
      <family val="2"/>
    </font>
    <font>
      <sz val="11"/>
      <color indexed="8"/>
      <name val="Calibri"/>
      <family val="2"/>
    </font>
    <font>
      <sz val="11"/>
      <name val="Times New Roman"/>
      <family val="1"/>
    </font>
    <font>
      <sz val="9"/>
      <name val="Times New Roman"/>
      <family val="1"/>
    </font>
    <font>
      <b/>
      <sz val="9"/>
      <name val="Times New Roman"/>
      <family val="1"/>
    </font>
    <font>
      <b/>
      <sz val="11"/>
      <name val="Times New Roman"/>
      <family val="1"/>
    </font>
    <font>
      <sz val="12"/>
      <color indexed="8"/>
      <name val="Times New Roman"/>
      <family val="1"/>
    </font>
    <font>
      <b/>
      <sz val="12"/>
      <color indexed="8"/>
      <name val="Times New Roman"/>
      <family val="1"/>
    </font>
    <font>
      <i/>
      <sz val="12"/>
      <color indexed="8"/>
      <name val="Times New Roman"/>
      <family val="1"/>
    </font>
    <font>
      <sz val="12"/>
      <name val="Times New Roman"/>
      <family val="1"/>
    </font>
    <font>
      <b/>
      <sz val="12"/>
      <name val="Times New Roman"/>
      <family val="1"/>
    </font>
    <font>
      <i/>
      <sz val="12"/>
      <name val="Times New Roman"/>
      <family val="1"/>
    </font>
    <font>
      <sz val="14"/>
      <name val="Times New Roman"/>
      <family val="1"/>
    </font>
    <font>
      <b/>
      <u val="single"/>
      <sz val="12"/>
      <name val="Times New Roman"/>
      <family val="1"/>
    </font>
    <font>
      <sz val="8"/>
      <name val="Arial"/>
      <family val="2"/>
    </font>
    <font>
      <sz val="11"/>
      <color indexed="8"/>
      <name val="Times New Roman"/>
      <family val="1"/>
    </font>
    <font>
      <sz val="14"/>
      <color indexed="8"/>
      <name val="Times New Roman"/>
      <family val="1"/>
    </font>
    <font>
      <sz val="11"/>
      <color indexed="8"/>
      <name val="Arial"/>
      <family val="2"/>
    </font>
    <font>
      <b/>
      <sz val="11"/>
      <color indexed="8"/>
      <name val="Times New Roman"/>
      <family val="1"/>
    </font>
    <font>
      <i/>
      <sz val="11"/>
      <color indexed="8"/>
      <name val="Arial"/>
      <family val="2"/>
    </font>
    <font>
      <sz val="9"/>
      <color indexed="8"/>
      <name val="Times New Roman"/>
      <family val="1"/>
    </font>
    <font>
      <b/>
      <sz val="9"/>
      <color indexed="8"/>
      <name val="Times New Roman"/>
      <family val="1"/>
    </font>
    <font>
      <b/>
      <i/>
      <sz val="12"/>
      <color indexed="8"/>
      <name val="Times New Roman"/>
      <family val="1"/>
    </font>
    <font>
      <b/>
      <u val="single"/>
      <sz val="12"/>
      <color indexed="8"/>
      <name val="Times New Roman"/>
      <family val="1"/>
    </font>
    <font>
      <sz val="12"/>
      <name val="Arial"/>
      <family val="2"/>
    </font>
    <font>
      <sz val="11"/>
      <color indexed="10"/>
      <name val="Times New Roman"/>
      <family val="1"/>
    </font>
    <font>
      <sz val="12"/>
      <color indexed="10"/>
      <name val="Times New Roman"/>
      <family val="1"/>
    </font>
    <font>
      <b/>
      <sz val="12"/>
      <color indexed="10"/>
      <name val="Times New Roman"/>
      <family val="1"/>
    </font>
    <font>
      <i/>
      <sz val="12"/>
      <color indexed="8"/>
      <name val="Arial"/>
      <family val="2"/>
    </font>
    <font>
      <b/>
      <i/>
      <sz val="12"/>
      <name val="Times New Roman"/>
      <family val="1"/>
    </font>
    <font>
      <b/>
      <sz val="10"/>
      <name val="Arial"/>
      <family val="2"/>
    </font>
    <font>
      <i/>
      <sz val="11"/>
      <color indexed="8"/>
      <name val="Times New Roman"/>
      <family val="1"/>
    </font>
    <font>
      <i/>
      <sz val="10"/>
      <color indexed="8"/>
      <name val="Times New Roman"/>
      <family val="1"/>
    </font>
    <font>
      <sz val="12"/>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2"/>
      <color rgb="FF000000"/>
      <name val="Times New Roman"/>
      <family val="1"/>
    </font>
    <font>
      <sz val="12"/>
      <color rgb="FF000000"/>
      <name val="Times New Roman"/>
      <family val="1"/>
    </font>
    <font>
      <b/>
      <sz val="12"/>
      <color rgb="FF000000"/>
      <name val="Times New Roman"/>
      <family val="1"/>
    </font>
    <font>
      <b/>
      <sz val="12"/>
      <color theme="1"/>
      <name val="Times New Roman"/>
      <family val="1"/>
    </font>
    <font>
      <i/>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
      <left style="thin"/>
      <right/>
      <top style="thin"/>
      <bottom/>
    </border>
    <border>
      <left style="thin"/>
      <right/>
      <top/>
      <bottom/>
    </border>
    <border>
      <left style="thin"/>
      <right/>
      <top style="thin"/>
      <bottom style="thin"/>
    </border>
    <border>
      <left style="thin"/>
      <right style="thin"/>
      <top/>
      <bottom style="thin"/>
    </border>
    <border>
      <left/>
      <right/>
      <top/>
      <bottom style="thin"/>
    </border>
    <border>
      <left/>
      <right/>
      <top style="thin"/>
      <bottom style="thin"/>
    </border>
    <border>
      <left style="thin"/>
      <right style="thin"/>
      <top style="thin"/>
      <bottom/>
    </border>
    <border>
      <left style="hair">
        <color indexed="8"/>
      </left>
      <right style="hair">
        <color indexed="8"/>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right/>
      <top style="thin"/>
      <bottom/>
    </border>
    <border>
      <left style="thin"/>
      <right/>
      <top/>
      <bottom style="thin"/>
    </border>
    <border>
      <left/>
      <right style="thin"/>
      <top/>
      <bottom style="thin"/>
    </border>
    <border>
      <left style="thin"/>
      <right style="thin"/>
      <top/>
      <bottom/>
    </border>
    <border>
      <left/>
      <right style="thin"/>
      <top style="thin"/>
      <bottom/>
    </border>
    <border>
      <left>
        <color indexed="63"/>
      </left>
      <right>
        <color indexed="63"/>
      </right>
      <top>
        <color indexed="63"/>
      </top>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hair">
        <color indexed="8"/>
      </right>
      <top style="hair">
        <color indexed="8"/>
      </top>
      <bottom style="hair">
        <color indexed="8"/>
      </bottom>
    </border>
    <border>
      <left style="hair">
        <color indexed="8"/>
      </left>
      <right style="hair">
        <color indexed="8"/>
      </right>
      <top/>
      <bottom style="thin"/>
    </border>
    <border>
      <left>
        <color indexed="63"/>
      </left>
      <right style="thin">
        <color indexed="8"/>
      </right>
      <top style="thin">
        <color indexed="8"/>
      </top>
      <bottom style="thin">
        <color indexed="8"/>
      </bottom>
    </border>
    <border>
      <left style="thin"/>
      <right style="thin"/>
      <top>
        <color indexed="63"/>
      </top>
      <bottom style="thin">
        <color indexed="8"/>
      </bottom>
    </border>
    <border>
      <left>
        <color indexed="63"/>
      </left>
      <right style="thin">
        <color indexed="8"/>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2" fillId="0" borderId="0">
      <alignment/>
      <protection/>
    </xf>
    <xf numFmtId="0" fontId="2" fillId="0" borderId="0" applyBorder="0" applyProtection="0">
      <alignment/>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164" fontId="53" fillId="0" borderId="0" applyFont="0" applyFill="0" applyBorder="0" applyAlignment="0" applyProtection="0"/>
    <xf numFmtId="44" fontId="0" fillId="0" borderId="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 fillId="0" borderId="0">
      <alignment/>
      <protection/>
    </xf>
    <xf numFmtId="0" fontId="18" fillId="0" borderId="0">
      <alignment/>
      <protection/>
    </xf>
    <xf numFmtId="0" fontId="53" fillId="0" borderId="0">
      <alignment/>
      <protection/>
    </xf>
    <xf numFmtId="0" fontId="0"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71" fillId="32" borderId="0" applyNumberFormat="0" applyBorder="0" applyAlignment="0" applyProtection="0"/>
  </cellStyleXfs>
  <cellXfs count="714">
    <xf numFmtId="0" fontId="0" fillId="0" borderId="0" xfId="0" applyAlignment="1">
      <alignment/>
    </xf>
    <xf numFmtId="0" fontId="3" fillId="33" borderId="0" xfId="33" applyFont="1" applyFill="1" applyAlignment="1">
      <alignment vertical="center" wrapText="1"/>
      <protection/>
    </xf>
    <xf numFmtId="0" fontId="3" fillId="33" borderId="0" xfId="33" applyFont="1" applyFill="1" applyAlignment="1">
      <alignment vertical="center"/>
      <protection/>
    </xf>
    <xf numFmtId="49" fontId="3" fillId="33" borderId="0" xfId="33" applyNumberFormat="1" applyFont="1" applyFill="1" applyAlignment="1">
      <alignment vertical="center"/>
      <protection/>
    </xf>
    <xf numFmtId="0" fontId="4" fillId="33" borderId="0" xfId="33" applyFont="1" applyFill="1" applyAlignment="1">
      <alignment vertical="center" wrapText="1"/>
      <protection/>
    </xf>
    <xf numFmtId="0" fontId="4" fillId="33" borderId="0" xfId="33" applyFont="1" applyFill="1" applyAlignment="1">
      <alignment vertical="center"/>
      <protection/>
    </xf>
    <xf numFmtId="0" fontId="4" fillId="33" borderId="0" xfId="33" applyFont="1" applyFill="1" applyAlignment="1">
      <alignment horizontal="right" vertical="center"/>
      <protection/>
    </xf>
    <xf numFmtId="49" fontId="4" fillId="33" borderId="0" xfId="33" applyNumberFormat="1" applyFont="1" applyFill="1" applyAlignment="1">
      <alignment vertical="center"/>
      <protection/>
    </xf>
    <xf numFmtId="0" fontId="5" fillId="0" borderId="0" xfId="33" applyFont="1" applyFill="1" applyBorder="1" applyAlignment="1">
      <alignment vertical="top"/>
      <protection/>
    </xf>
    <xf numFmtId="0" fontId="6" fillId="0" borderId="0" xfId="33" applyFont="1" applyFill="1" applyBorder="1" applyAlignment="1">
      <alignment vertical="top"/>
      <protection/>
    </xf>
    <xf numFmtId="0" fontId="3" fillId="33" borderId="0" xfId="33" applyFont="1" applyFill="1" applyAlignment="1">
      <alignment horizontal="right" vertical="center"/>
      <protection/>
    </xf>
    <xf numFmtId="0" fontId="7" fillId="0" borderId="0" xfId="33" applyFont="1" applyAlignment="1">
      <alignment horizontal="left"/>
      <protection/>
    </xf>
    <xf numFmtId="0" fontId="8" fillId="33" borderId="0" xfId="33" applyFont="1" applyFill="1" applyBorder="1" applyAlignment="1">
      <alignment horizontal="center"/>
      <protection/>
    </xf>
    <xf numFmtId="0" fontId="8" fillId="33" borderId="0" xfId="33" applyFont="1" applyFill="1" applyAlignment="1">
      <alignment horizontal="center"/>
      <protection/>
    </xf>
    <xf numFmtId="0" fontId="9" fillId="33" borderId="0" xfId="33" applyFont="1" applyFill="1" applyAlignment="1">
      <alignment/>
      <protection/>
    </xf>
    <xf numFmtId="49" fontId="10" fillId="33" borderId="0" xfId="33" applyNumberFormat="1" applyFont="1" applyFill="1" applyAlignment="1">
      <alignment vertical="center"/>
      <protection/>
    </xf>
    <xf numFmtId="0" fontId="10" fillId="33" borderId="0" xfId="33" applyFont="1" applyFill="1" applyAlignment="1">
      <alignment vertical="center"/>
      <protection/>
    </xf>
    <xf numFmtId="0" fontId="7" fillId="33" borderId="0" xfId="33" applyFont="1" applyFill="1" applyAlignment="1">
      <alignment/>
      <protection/>
    </xf>
    <xf numFmtId="0" fontId="10" fillId="33" borderId="0" xfId="33" applyFont="1" applyFill="1" applyBorder="1" applyAlignment="1">
      <alignment vertical="center" wrapText="1"/>
      <protection/>
    </xf>
    <xf numFmtId="0" fontId="10" fillId="33" borderId="0" xfId="33" applyFont="1" applyFill="1" applyBorder="1" applyAlignment="1">
      <alignment vertical="center"/>
      <protection/>
    </xf>
    <xf numFmtId="0" fontId="3" fillId="33" borderId="0" xfId="33" applyFont="1" applyFill="1" applyBorder="1" applyAlignment="1">
      <alignment vertical="center"/>
      <protection/>
    </xf>
    <xf numFmtId="0" fontId="11" fillId="33" borderId="0" xfId="33" applyFont="1" applyFill="1" applyBorder="1" applyAlignment="1">
      <alignment horizontal="left" vertical="center" wrapText="1"/>
      <protection/>
    </xf>
    <xf numFmtId="0" fontId="11" fillId="33" borderId="0" xfId="33" applyFont="1" applyFill="1" applyBorder="1" applyAlignment="1">
      <alignment vertical="center" wrapText="1"/>
      <protection/>
    </xf>
    <xf numFmtId="49" fontId="11" fillId="33" borderId="0" xfId="33" applyNumberFormat="1" applyFont="1" applyFill="1" applyAlignment="1">
      <alignment vertical="center"/>
      <protection/>
    </xf>
    <xf numFmtId="0" fontId="11" fillId="33" borderId="0" xfId="33" applyFont="1" applyFill="1" applyAlignment="1">
      <alignment vertical="center"/>
      <protection/>
    </xf>
    <xf numFmtId="0" fontId="8" fillId="0" borderId="0" xfId="33" applyFont="1" applyAlignment="1">
      <alignment horizontal="left" vertical="center"/>
      <protection/>
    </xf>
    <xf numFmtId="0" fontId="7" fillId="0" borderId="0" xfId="33" applyFont="1" applyAlignment="1">
      <alignment vertical="center"/>
      <protection/>
    </xf>
    <xf numFmtId="0" fontId="7" fillId="0" borderId="0" xfId="33" applyFont="1">
      <alignment/>
      <protection/>
    </xf>
    <xf numFmtId="0" fontId="10" fillId="33" borderId="0" xfId="33" applyFont="1" applyFill="1" applyBorder="1" applyAlignment="1">
      <alignment horizontal="left" vertical="center" wrapText="1"/>
      <protection/>
    </xf>
    <xf numFmtId="49" fontId="6" fillId="33" borderId="0" xfId="33" applyNumberFormat="1" applyFont="1" applyFill="1" applyAlignment="1">
      <alignment vertical="center"/>
      <protection/>
    </xf>
    <xf numFmtId="0" fontId="6" fillId="33" borderId="0" xfId="33" applyFont="1" applyFill="1" applyAlignment="1">
      <alignment vertical="center"/>
      <protection/>
    </xf>
    <xf numFmtId="0" fontId="11" fillId="0" borderId="0" xfId="33" applyFont="1" applyFill="1" applyBorder="1" applyAlignment="1">
      <alignment horizontal="left" vertical="center"/>
      <protection/>
    </xf>
    <xf numFmtId="0" fontId="7" fillId="0" borderId="0" xfId="33" applyFont="1" applyFill="1" applyAlignment="1">
      <alignment horizontal="left" vertical="center" wrapText="1"/>
      <protection/>
    </xf>
    <xf numFmtId="0" fontId="7" fillId="0" borderId="10" xfId="33" applyFont="1" applyBorder="1" applyAlignment="1">
      <alignment horizontal="center" vertical="center" wrapText="1"/>
      <protection/>
    </xf>
    <xf numFmtId="0" fontId="7" fillId="0" borderId="11" xfId="33" applyFont="1" applyFill="1" applyBorder="1" applyAlignment="1">
      <alignment horizontal="left" vertical="center" wrapText="1"/>
      <protection/>
    </xf>
    <xf numFmtId="0" fontId="11" fillId="0" borderId="0" xfId="33" applyFont="1" applyFill="1" applyBorder="1" applyAlignment="1">
      <alignment horizontal="left" vertical="center" wrapText="1"/>
      <protection/>
    </xf>
    <xf numFmtId="0" fontId="11" fillId="33" borderId="10" xfId="33" applyFont="1" applyFill="1" applyBorder="1" applyAlignment="1">
      <alignment horizontal="center" vertical="center" wrapText="1"/>
      <protection/>
    </xf>
    <xf numFmtId="0" fontId="10" fillId="33" borderId="12" xfId="33" applyFont="1" applyFill="1" applyBorder="1" applyAlignment="1">
      <alignment horizontal="center" vertical="center" wrapText="1"/>
      <protection/>
    </xf>
    <xf numFmtId="0" fontId="10" fillId="33" borderId="10" xfId="33" applyFont="1" applyFill="1" applyBorder="1" applyAlignment="1">
      <alignment horizontal="center" vertical="center" wrapText="1"/>
      <protection/>
    </xf>
    <xf numFmtId="49" fontId="3" fillId="33" borderId="13" xfId="33" applyNumberFormat="1" applyFont="1" applyFill="1" applyBorder="1" applyAlignment="1">
      <alignment vertical="center" wrapText="1"/>
      <protection/>
    </xf>
    <xf numFmtId="172" fontId="10" fillId="0" borderId="10" xfId="33" applyNumberFormat="1" applyFont="1" applyFill="1" applyBorder="1" applyAlignment="1">
      <alignment horizontal="center" vertical="center" wrapText="1"/>
      <protection/>
    </xf>
    <xf numFmtId="0" fontId="11" fillId="33" borderId="10" xfId="33" applyFont="1" applyFill="1" applyBorder="1" applyAlignment="1">
      <alignment vertical="center" wrapText="1"/>
      <protection/>
    </xf>
    <xf numFmtId="172" fontId="11" fillId="33" borderId="10" xfId="33" applyNumberFormat="1" applyFont="1" applyFill="1" applyBorder="1" applyAlignment="1">
      <alignment horizontal="center" vertical="center" wrapText="1"/>
      <protection/>
    </xf>
    <xf numFmtId="3" fontId="3" fillId="33" borderId="0" xfId="33" applyNumberFormat="1" applyFont="1" applyFill="1" applyAlignment="1">
      <alignment vertical="center"/>
      <protection/>
    </xf>
    <xf numFmtId="0" fontId="8" fillId="0" borderId="0" xfId="33" applyFont="1" applyAlignment="1">
      <alignment horizontal="left"/>
      <protection/>
    </xf>
    <xf numFmtId="0" fontId="3" fillId="33" borderId="10" xfId="33" applyFont="1" applyFill="1" applyBorder="1" applyAlignment="1">
      <alignment horizontal="center" vertical="center" wrapText="1"/>
      <protection/>
    </xf>
    <xf numFmtId="49" fontId="3" fillId="33" borderId="0" xfId="33" applyNumberFormat="1" applyFont="1" applyFill="1" applyBorder="1" applyAlignment="1">
      <alignment vertical="center"/>
      <protection/>
    </xf>
    <xf numFmtId="0" fontId="3" fillId="33" borderId="11" xfId="33" applyFont="1" applyFill="1" applyBorder="1" applyAlignment="1">
      <alignment horizontal="left" vertical="center" wrapText="1"/>
      <protection/>
    </xf>
    <xf numFmtId="0" fontId="3" fillId="0" borderId="10" xfId="33" applyFont="1" applyFill="1" applyBorder="1" applyAlignment="1">
      <alignment horizontal="center" vertical="center" wrapText="1"/>
      <protection/>
    </xf>
    <xf numFmtId="0" fontId="3" fillId="33" borderId="10" xfId="33" applyFont="1" applyFill="1" applyBorder="1" applyAlignment="1">
      <alignment vertical="center" wrapText="1"/>
      <protection/>
    </xf>
    <xf numFmtId="0" fontId="6" fillId="33" borderId="0" xfId="33" applyFont="1" applyFill="1" applyBorder="1" applyAlignment="1">
      <alignment vertical="center"/>
      <protection/>
    </xf>
    <xf numFmtId="49" fontId="3" fillId="33" borderId="10" xfId="33" applyNumberFormat="1" applyFont="1" applyFill="1" applyBorder="1" applyAlignment="1">
      <alignment vertical="center" wrapText="1"/>
      <protection/>
    </xf>
    <xf numFmtId="172" fontId="3" fillId="33" borderId="0" xfId="33" applyNumberFormat="1" applyFont="1" applyFill="1" applyBorder="1" applyAlignment="1">
      <alignment vertical="center"/>
      <protection/>
    </xf>
    <xf numFmtId="0" fontId="11" fillId="33" borderId="0" xfId="33" applyFont="1" applyFill="1" applyBorder="1" applyAlignment="1">
      <alignment horizontal="center" vertical="center" wrapText="1"/>
      <protection/>
    </xf>
    <xf numFmtId="172" fontId="11" fillId="33" borderId="0" xfId="33" applyNumberFormat="1" applyFont="1" applyFill="1" applyBorder="1" applyAlignment="1">
      <alignment horizontal="center" vertical="center" wrapText="1"/>
      <protection/>
    </xf>
    <xf numFmtId="49" fontId="10" fillId="33" borderId="10" xfId="33" applyNumberFormat="1" applyFont="1" applyFill="1" applyBorder="1" applyAlignment="1">
      <alignment vertical="center" wrapText="1"/>
      <protection/>
    </xf>
    <xf numFmtId="172" fontId="10" fillId="33" borderId="10" xfId="33" applyNumberFormat="1" applyFont="1" applyFill="1" applyBorder="1" applyAlignment="1">
      <alignment horizontal="center" vertical="center" wrapText="1"/>
      <protection/>
    </xf>
    <xf numFmtId="0" fontId="7" fillId="0" borderId="11" xfId="33" applyFont="1" applyFill="1" applyBorder="1" applyAlignment="1">
      <alignment horizontal="center" vertical="center" wrapText="1"/>
      <protection/>
    </xf>
    <xf numFmtId="0" fontId="7" fillId="0" borderId="10" xfId="33" applyFont="1" applyFill="1" applyBorder="1" applyAlignment="1">
      <alignment horizontal="center" vertical="center" wrapText="1"/>
      <protection/>
    </xf>
    <xf numFmtId="0" fontId="7" fillId="0" borderId="0" xfId="33" applyFont="1" applyFill="1">
      <alignment/>
      <protection/>
    </xf>
    <xf numFmtId="49" fontId="10" fillId="33" borderId="13" xfId="33" applyNumberFormat="1" applyFont="1" applyFill="1" applyBorder="1" applyAlignment="1">
      <alignment vertical="center" wrapText="1"/>
      <protection/>
    </xf>
    <xf numFmtId="0" fontId="10" fillId="33" borderId="10" xfId="33" applyFont="1" applyFill="1" applyBorder="1" applyAlignment="1">
      <alignment horizontal="center" vertical="center"/>
      <protection/>
    </xf>
    <xf numFmtId="0" fontId="10" fillId="0" borderId="10" xfId="33" applyFont="1" applyFill="1" applyBorder="1" applyAlignment="1">
      <alignment horizontal="center" vertical="center" wrapText="1"/>
      <protection/>
    </xf>
    <xf numFmtId="0" fontId="7" fillId="0" borderId="0" xfId="33" applyFont="1" applyFill="1" applyAlignment="1">
      <alignment horizontal="left"/>
      <protection/>
    </xf>
    <xf numFmtId="0" fontId="7" fillId="0" borderId="0" xfId="33" applyFont="1" applyAlignment="1">
      <alignment horizontal="center"/>
      <protection/>
    </xf>
    <xf numFmtId="172" fontId="12" fillId="33" borderId="10" xfId="33" applyNumberFormat="1" applyFont="1" applyFill="1" applyBorder="1" applyAlignment="1">
      <alignment horizontal="center" vertical="center" wrapText="1"/>
      <protection/>
    </xf>
    <xf numFmtId="0" fontId="7" fillId="0" borderId="10" xfId="33" applyFont="1" applyBorder="1" applyAlignment="1">
      <alignment horizontal="left" vertical="center" wrapText="1"/>
      <protection/>
    </xf>
    <xf numFmtId="0" fontId="7" fillId="0" borderId="0" xfId="33" applyFont="1" applyAlignment="1">
      <alignment horizontal="left" vertical="center"/>
      <protection/>
    </xf>
    <xf numFmtId="0" fontId="10" fillId="0" borderId="11" xfId="33" applyFont="1" applyFill="1" applyBorder="1" applyAlignment="1">
      <alignment horizontal="center" vertical="center" wrapText="1"/>
      <protection/>
    </xf>
    <xf numFmtId="0" fontId="16" fillId="33" borderId="0" xfId="34" applyNumberFormat="1" applyFont="1" applyFill="1" applyAlignment="1" applyProtection="1">
      <alignment vertical="center"/>
      <protection/>
    </xf>
    <xf numFmtId="49" fontId="16" fillId="33" borderId="0" xfId="34" applyNumberFormat="1" applyFont="1" applyFill="1" applyAlignment="1" applyProtection="1">
      <alignment vertical="center"/>
      <protection/>
    </xf>
    <xf numFmtId="0" fontId="16" fillId="33" borderId="0" xfId="34" applyNumberFormat="1" applyFont="1" applyFill="1" applyAlignment="1" applyProtection="1">
      <alignment vertical="center" wrapText="1"/>
      <protection/>
    </xf>
    <xf numFmtId="0" fontId="7" fillId="33" borderId="0" xfId="34" applyNumberFormat="1" applyFont="1" applyFill="1" applyAlignment="1" applyProtection="1">
      <alignment vertical="center"/>
      <protection/>
    </xf>
    <xf numFmtId="49" fontId="7" fillId="33" borderId="0" xfId="34" applyNumberFormat="1" applyFont="1" applyFill="1" applyAlignment="1" applyProtection="1">
      <alignment vertical="center"/>
      <protection/>
    </xf>
    <xf numFmtId="172" fontId="8" fillId="33" borderId="14" xfId="34" applyNumberFormat="1" applyFont="1" applyFill="1" applyBorder="1" applyAlignment="1" applyProtection="1">
      <alignment horizontal="center" vertical="center" wrapText="1"/>
      <protection/>
    </xf>
    <xf numFmtId="0" fontId="8" fillId="33" borderId="14" xfId="34" applyNumberFormat="1" applyFont="1" applyFill="1" applyBorder="1" applyAlignment="1" applyProtection="1">
      <alignment horizontal="center" vertical="center" wrapText="1"/>
      <protection/>
    </xf>
    <xf numFmtId="0" fontId="8" fillId="33" borderId="14" xfId="34" applyNumberFormat="1" applyFont="1" applyFill="1" applyBorder="1" applyAlignment="1" applyProtection="1">
      <alignment vertical="center" wrapText="1"/>
      <protection/>
    </xf>
    <xf numFmtId="172" fontId="7" fillId="33" borderId="14" xfId="34" applyNumberFormat="1" applyFont="1" applyFill="1" applyBorder="1" applyAlignment="1" applyProtection="1">
      <alignment horizontal="center" vertical="center" wrapText="1"/>
      <protection/>
    </xf>
    <xf numFmtId="172" fontId="7" fillId="0" borderId="14" xfId="34" applyNumberFormat="1" applyFont="1" applyFill="1" applyBorder="1" applyAlignment="1" applyProtection="1">
      <alignment horizontal="center" vertical="center" wrapText="1"/>
      <protection/>
    </xf>
    <xf numFmtId="0" fontId="7" fillId="33" borderId="14" xfId="34" applyNumberFormat="1" applyFont="1" applyFill="1" applyBorder="1" applyAlignment="1" applyProtection="1">
      <alignment horizontal="center" vertical="center" wrapText="1"/>
      <protection/>
    </xf>
    <xf numFmtId="49" fontId="7" fillId="33" borderId="14" xfId="34" applyNumberFormat="1" applyFont="1" applyFill="1" applyBorder="1" applyAlignment="1" applyProtection="1">
      <alignment vertical="center" wrapText="1"/>
      <protection/>
    </xf>
    <xf numFmtId="0" fontId="7" fillId="33" borderId="0" xfId="34" applyNumberFormat="1" applyFont="1" applyFill="1" applyAlignment="1" applyProtection="1">
      <alignment vertical="center" wrapText="1"/>
      <protection/>
    </xf>
    <xf numFmtId="0" fontId="17" fillId="0" borderId="14" xfId="34" applyNumberFormat="1" applyFont="1" applyFill="1" applyBorder="1" applyAlignment="1" applyProtection="1">
      <alignment horizontal="center" vertical="top"/>
      <protection/>
    </xf>
    <xf numFmtId="0" fontId="17" fillId="0" borderId="14" xfId="34" applyNumberFormat="1" applyFont="1" applyFill="1" applyBorder="1" applyAlignment="1" applyProtection="1">
      <alignment horizontal="center"/>
      <protection/>
    </xf>
    <xf numFmtId="0" fontId="8" fillId="33" borderId="0" xfId="34" applyNumberFormat="1" applyFont="1" applyFill="1" applyAlignment="1" applyProtection="1">
      <alignment vertical="center" wrapText="1"/>
      <protection/>
    </xf>
    <xf numFmtId="0" fontId="7" fillId="33" borderId="0" xfId="34" applyNumberFormat="1" applyFont="1" applyFill="1" applyAlignment="1" applyProtection="1">
      <alignment horizontal="left" vertical="center" wrapText="1"/>
      <protection/>
    </xf>
    <xf numFmtId="172" fontId="16" fillId="33" borderId="0" xfId="34" applyNumberFormat="1" applyFont="1" applyFill="1" applyAlignment="1" applyProtection="1">
      <alignment vertical="center"/>
      <protection/>
    </xf>
    <xf numFmtId="172" fontId="8" fillId="33" borderId="0" xfId="34" applyNumberFormat="1" applyFont="1" applyFill="1" applyAlignment="1" applyProtection="1">
      <alignment horizontal="center" vertical="center" wrapText="1"/>
      <protection/>
    </xf>
    <xf numFmtId="0" fontId="8" fillId="33" borderId="0" xfId="34" applyNumberFormat="1" applyFont="1" applyFill="1" applyAlignment="1" applyProtection="1">
      <alignment horizontal="center" vertical="center" wrapText="1"/>
      <protection/>
    </xf>
    <xf numFmtId="49" fontId="7" fillId="33" borderId="15" xfId="34" applyNumberFormat="1" applyFont="1" applyFill="1" applyBorder="1" applyAlignment="1" applyProtection="1">
      <alignment vertical="center" wrapText="1"/>
      <protection/>
    </xf>
    <xf numFmtId="0" fontId="19" fillId="33" borderId="0" xfId="34" applyNumberFormat="1" applyFont="1" applyFill="1" applyAlignment="1" applyProtection="1">
      <alignment vertical="center"/>
      <protection/>
    </xf>
    <xf numFmtId="0" fontId="7" fillId="0" borderId="14" xfId="34" applyNumberFormat="1" applyFont="1" applyFill="1" applyBorder="1" applyAlignment="1" applyProtection="1">
      <alignment horizontal="center" vertical="center" wrapText="1"/>
      <protection/>
    </xf>
    <xf numFmtId="0" fontId="7" fillId="0" borderId="0" xfId="34" applyNumberFormat="1" applyFont="1" applyFill="1" applyAlignment="1" applyProtection="1">
      <alignment/>
      <protection/>
    </xf>
    <xf numFmtId="0" fontId="7" fillId="0" borderId="0" xfId="34" applyNumberFormat="1" applyFont="1" applyFill="1" applyAlignment="1" applyProtection="1">
      <alignment horizontal="left"/>
      <protection/>
    </xf>
    <xf numFmtId="0" fontId="8" fillId="0" borderId="0" xfId="34" applyNumberFormat="1" applyFont="1" applyFill="1" applyAlignment="1" applyProtection="1">
      <alignment horizontal="left"/>
      <protection/>
    </xf>
    <xf numFmtId="49" fontId="19" fillId="33" borderId="0" xfId="34" applyNumberFormat="1" applyFont="1" applyFill="1" applyAlignment="1" applyProtection="1">
      <alignment vertical="center"/>
      <protection/>
    </xf>
    <xf numFmtId="0" fontId="8" fillId="0" borderId="0" xfId="34" applyNumberFormat="1" applyFont="1" applyFill="1" applyAlignment="1" applyProtection="1">
      <alignment horizontal="left" vertical="center" wrapText="1"/>
      <protection/>
    </xf>
    <xf numFmtId="0" fontId="7" fillId="0" borderId="16" xfId="34" applyNumberFormat="1" applyFont="1" applyFill="1" applyBorder="1" applyAlignment="1" applyProtection="1">
      <alignment horizontal="left" vertical="center" wrapText="1"/>
      <protection/>
    </xf>
    <xf numFmtId="0" fontId="7" fillId="0" borderId="14" xfId="34" applyNumberFormat="1" applyFont="1" applyFill="1" applyBorder="1" applyAlignment="1" applyProtection="1">
      <alignment horizontal="center" vertical="center"/>
      <protection/>
    </xf>
    <xf numFmtId="0" fontId="7" fillId="0" borderId="0" xfId="34" applyNumberFormat="1" applyFont="1" applyFill="1" applyAlignment="1" applyProtection="1">
      <alignment horizontal="left" vertical="center" wrapText="1"/>
      <protection/>
    </xf>
    <xf numFmtId="0" fontId="8" fillId="0" borderId="0" xfId="34" applyNumberFormat="1" applyFont="1" applyFill="1" applyAlignment="1" applyProtection="1">
      <alignment horizontal="left" vertical="center"/>
      <protection/>
    </xf>
    <xf numFmtId="0" fontId="7" fillId="0" borderId="0" xfId="34" applyNumberFormat="1" applyFont="1" applyFill="1" applyAlignment="1" applyProtection="1">
      <alignment vertical="center"/>
      <protection/>
    </xf>
    <xf numFmtId="0" fontId="8" fillId="33" borderId="0" xfId="34" applyNumberFormat="1" applyFont="1" applyFill="1" applyAlignment="1" applyProtection="1">
      <alignment vertical="center"/>
      <protection/>
    </xf>
    <xf numFmtId="49" fontId="8" fillId="33" borderId="0" xfId="34" applyNumberFormat="1" applyFont="1" applyFill="1" applyAlignment="1" applyProtection="1">
      <alignment vertical="center"/>
      <protection/>
    </xf>
    <xf numFmtId="0" fontId="8" fillId="33" borderId="0" xfId="34" applyNumberFormat="1" applyFont="1" applyFill="1" applyAlignment="1" applyProtection="1">
      <alignment horizontal="center"/>
      <protection/>
    </xf>
    <xf numFmtId="0" fontId="7" fillId="33" borderId="0" xfId="34" applyNumberFormat="1" applyFont="1" applyFill="1" applyAlignment="1" applyProtection="1">
      <alignment/>
      <protection/>
    </xf>
    <xf numFmtId="0" fontId="9" fillId="33" borderId="0" xfId="34" applyNumberFormat="1" applyFont="1" applyFill="1" applyAlignment="1" applyProtection="1">
      <alignment/>
      <protection/>
    </xf>
    <xf numFmtId="0" fontId="22" fillId="0" borderId="0" xfId="34" applyNumberFormat="1" applyFont="1" applyFill="1" applyAlignment="1" applyProtection="1">
      <alignment vertical="top"/>
      <protection/>
    </xf>
    <xf numFmtId="0" fontId="3" fillId="34" borderId="0" xfId="0" applyFont="1" applyFill="1" applyAlignment="1">
      <alignment vertical="center" wrapText="1"/>
    </xf>
    <xf numFmtId="0" fontId="3" fillId="34" borderId="0" xfId="0" applyFont="1" applyFill="1" applyAlignment="1">
      <alignment vertical="center"/>
    </xf>
    <xf numFmtId="0" fontId="7" fillId="0" borderId="0" xfId="0" applyFont="1" applyAlignment="1">
      <alignment horizontal="left"/>
    </xf>
    <xf numFmtId="0" fontId="10" fillId="34" borderId="0" xfId="0" applyFont="1" applyFill="1" applyAlignment="1">
      <alignment vertical="center"/>
    </xf>
    <xf numFmtId="0" fontId="9" fillId="34" borderId="0" xfId="0" applyFont="1" applyFill="1" applyAlignment="1">
      <alignment/>
    </xf>
    <xf numFmtId="0" fontId="7" fillId="34" borderId="0" xfId="0" applyFont="1" applyFill="1" applyAlignment="1">
      <alignment/>
    </xf>
    <xf numFmtId="0" fontId="10" fillId="34" borderId="0" xfId="0" applyFont="1" applyFill="1" applyBorder="1" applyAlignment="1">
      <alignment vertical="center" wrapText="1"/>
    </xf>
    <xf numFmtId="0" fontId="10" fillId="34" borderId="0" xfId="0" applyFont="1" applyFill="1" applyBorder="1" applyAlignment="1">
      <alignment vertical="center"/>
    </xf>
    <xf numFmtId="0" fontId="7" fillId="0" borderId="0" xfId="0" applyFont="1" applyAlignment="1">
      <alignment/>
    </xf>
    <xf numFmtId="0" fontId="7" fillId="0" borderId="17"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0" fillId="34" borderId="18" xfId="0" applyFont="1" applyFill="1" applyBorder="1" applyAlignment="1">
      <alignment vertical="center" wrapText="1"/>
    </xf>
    <xf numFmtId="0" fontId="10" fillId="34" borderId="19" xfId="0" applyFont="1" applyFill="1" applyBorder="1" applyAlignment="1">
      <alignment vertical="center" wrapText="1"/>
    </xf>
    <xf numFmtId="49" fontId="3" fillId="34" borderId="20" xfId="0" applyNumberFormat="1" applyFont="1" applyFill="1" applyBorder="1" applyAlignment="1">
      <alignment vertical="center" wrapText="1"/>
    </xf>
    <xf numFmtId="172" fontId="10" fillId="0" borderId="17" xfId="0" applyNumberFormat="1" applyFont="1" applyFill="1" applyBorder="1" applyAlignment="1">
      <alignment horizontal="center" vertical="center" wrapText="1"/>
    </xf>
    <xf numFmtId="0" fontId="11" fillId="34" borderId="17" xfId="0" applyFont="1" applyFill="1" applyBorder="1" applyAlignment="1">
      <alignment vertical="center" wrapText="1"/>
    </xf>
    <xf numFmtId="0" fontId="11" fillId="34" borderId="17" xfId="0" applyFont="1" applyFill="1" applyBorder="1" applyAlignment="1">
      <alignment horizontal="center" vertical="center" wrapText="1"/>
    </xf>
    <xf numFmtId="172" fontId="11" fillId="34" borderId="17" xfId="0" applyNumberFormat="1" applyFont="1" applyFill="1" applyBorder="1" applyAlignment="1">
      <alignment horizontal="center" vertical="center" wrapText="1"/>
    </xf>
    <xf numFmtId="0" fontId="3" fillId="34" borderId="21"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0" borderId="10" xfId="0" applyFont="1" applyFill="1" applyBorder="1" applyAlignment="1">
      <alignment horizontal="center" vertical="center" wrapText="1"/>
    </xf>
    <xf numFmtId="49" fontId="3" fillId="34" borderId="17" xfId="0" applyNumberFormat="1" applyFont="1" applyFill="1" applyBorder="1" applyAlignment="1">
      <alignment vertical="center" wrapText="1"/>
    </xf>
    <xf numFmtId="49" fontId="10" fillId="34" borderId="20" xfId="0" applyNumberFormat="1" applyFont="1" applyFill="1" applyBorder="1" applyAlignment="1">
      <alignment vertical="center" wrapText="1"/>
    </xf>
    <xf numFmtId="172" fontId="10" fillId="34" borderId="17" xfId="0" applyNumberFormat="1" applyFont="1" applyFill="1" applyBorder="1" applyAlignment="1">
      <alignment horizontal="center" vertical="center" wrapText="1"/>
    </xf>
    <xf numFmtId="0" fontId="11" fillId="34" borderId="0" xfId="0" applyFont="1" applyFill="1" applyBorder="1" applyAlignment="1">
      <alignment vertical="center" wrapText="1"/>
    </xf>
    <xf numFmtId="0" fontId="11" fillId="34" borderId="0" xfId="0" applyFont="1" applyFill="1" applyBorder="1" applyAlignment="1">
      <alignment horizontal="center" vertical="center" wrapText="1"/>
    </xf>
    <xf numFmtId="172" fontId="11" fillId="34" borderId="0" xfId="0" applyNumberFormat="1" applyFont="1" applyFill="1" applyBorder="1" applyAlignment="1">
      <alignment horizontal="center" vertical="center" wrapText="1"/>
    </xf>
    <xf numFmtId="49" fontId="10" fillId="34" borderId="17" xfId="0" applyNumberFormat="1" applyFont="1" applyFill="1" applyBorder="1" applyAlignment="1">
      <alignment vertical="center" wrapText="1"/>
    </xf>
    <xf numFmtId="0" fontId="8" fillId="33" borderId="0" xfId="34" applyNumberFormat="1" applyFont="1" applyFill="1" applyAlignment="1" applyProtection="1">
      <alignment horizontal="left" vertical="center" wrapText="1"/>
      <protection/>
    </xf>
    <xf numFmtId="0" fontId="8" fillId="33" borderId="0" xfId="34" applyNumberFormat="1" applyFont="1" applyFill="1" applyAlignment="1" applyProtection="1">
      <alignment/>
      <protection/>
    </xf>
    <xf numFmtId="0" fontId="7" fillId="0" borderId="16" xfId="34" applyNumberFormat="1" applyFont="1" applyFill="1" applyBorder="1" applyAlignment="1" applyProtection="1">
      <alignment horizontal="center" vertical="center" wrapText="1"/>
      <protection/>
    </xf>
    <xf numFmtId="0" fontId="7" fillId="0" borderId="14" xfId="34" applyNumberFormat="1" applyFont="1" applyFill="1" applyBorder="1" applyAlignment="1" applyProtection="1">
      <alignment vertical="center" wrapText="1"/>
      <protection/>
    </xf>
    <xf numFmtId="49" fontId="19" fillId="0" borderId="0" xfId="34" applyNumberFormat="1" applyFont="1" applyFill="1" applyAlignment="1" applyProtection="1">
      <alignment vertical="center"/>
      <protection/>
    </xf>
    <xf numFmtId="0" fontId="19" fillId="0" borderId="0" xfId="34" applyNumberFormat="1" applyFont="1" applyFill="1" applyAlignment="1" applyProtection="1">
      <alignment vertical="center"/>
      <protection/>
    </xf>
    <xf numFmtId="0" fontId="16" fillId="0" borderId="0" xfId="34" applyNumberFormat="1" applyFont="1" applyFill="1" applyAlignment="1" applyProtection="1">
      <alignment vertical="center"/>
      <protection/>
    </xf>
    <xf numFmtId="0" fontId="7" fillId="0" borderId="14" xfId="34" applyNumberFormat="1" applyFont="1" applyFill="1" applyBorder="1" applyAlignment="1" applyProtection="1">
      <alignment horizontal="left" wrapText="1"/>
      <protection/>
    </xf>
    <xf numFmtId="0" fontId="8" fillId="0" borderId="14" xfId="34" applyNumberFormat="1" applyFont="1" applyFill="1" applyBorder="1" applyAlignment="1" applyProtection="1">
      <alignment horizontal="left" vertical="center" wrapText="1"/>
      <protection/>
    </xf>
    <xf numFmtId="0" fontId="8" fillId="0" borderId="0" xfId="34" applyNumberFormat="1" applyFont="1" applyFill="1" applyAlignment="1" applyProtection="1">
      <alignment/>
      <protection/>
    </xf>
    <xf numFmtId="0" fontId="7" fillId="33" borderId="16" xfId="34" applyNumberFormat="1" applyFont="1" applyFill="1" applyBorder="1" applyAlignment="1" applyProtection="1">
      <alignment horizontal="left" vertical="center" wrapText="1"/>
      <protection/>
    </xf>
    <xf numFmtId="3" fontId="7" fillId="33" borderId="14" xfId="34" applyNumberFormat="1" applyFont="1" applyFill="1" applyBorder="1" applyAlignment="1" applyProtection="1">
      <alignment horizontal="center" vertical="center"/>
      <protection/>
    </xf>
    <xf numFmtId="172" fontId="7" fillId="33" borderId="0" xfId="34" applyNumberFormat="1" applyFont="1" applyFill="1" applyAlignment="1" applyProtection="1">
      <alignment vertical="center"/>
      <protection/>
    </xf>
    <xf numFmtId="0" fontId="24" fillId="33" borderId="0" xfId="34" applyNumberFormat="1" applyFont="1" applyFill="1" applyAlignment="1" applyProtection="1">
      <alignment vertical="center" wrapText="1"/>
      <protection/>
    </xf>
    <xf numFmtId="49" fontId="7" fillId="0" borderId="0" xfId="34" applyNumberFormat="1" applyFont="1" applyFill="1" applyAlignment="1" applyProtection="1">
      <alignment vertical="center"/>
      <protection/>
    </xf>
    <xf numFmtId="0" fontId="16" fillId="0" borderId="14" xfId="34" applyNumberFormat="1" applyFont="1" applyFill="1" applyBorder="1" applyAlignment="1" applyProtection="1">
      <alignment horizontal="center" vertical="center" wrapText="1"/>
      <protection/>
    </xf>
    <xf numFmtId="0" fontId="7" fillId="0" borderId="17" xfId="0" applyFont="1" applyBorder="1" applyAlignment="1">
      <alignment horizontal="center" vertical="center" wrapText="1"/>
    </xf>
    <xf numFmtId="0" fontId="7" fillId="0" borderId="0" xfId="34" applyNumberFormat="1" applyFont="1" applyFill="1" applyAlignment="1" applyProtection="1">
      <alignment horizontal="left" vertical="center"/>
      <protection/>
    </xf>
    <xf numFmtId="0" fontId="10" fillId="34" borderId="0"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7" fillId="0" borderId="17" xfId="0" applyFont="1" applyFill="1" applyBorder="1" applyAlignment="1">
      <alignment vertical="center" wrapText="1"/>
    </xf>
    <xf numFmtId="0" fontId="10" fillId="0" borderId="17" xfId="0" applyFont="1" applyFill="1" applyBorder="1" applyAlignment="1">
      <alignment horizontal="center" vertical="center" wrapText="1"/>
    </xf>
    <xf numFmtId="49" fontId="3" fillId="34" borderId="0" xfId="0" applyNumberFormat="1" applyFont="1" applyFill="1" applyAlignment="1">
      <alignment vertical="center"/>
    </xf>
    <xf numFmtId="49" fontId="3" fillId="34" borderId="0" xfId="0" applyNumberFormat="1" applyFont="1" applyFill="1" applyBorder="1" applyAlignment="1">
      <alignment vertical="center"/>
    </xf>
    <xf numFmtId="0" fontId="3" fillId="34" borderId="17" xfId="0" applyFont="1" applyFill="1" applyBorder="1" applyAlignment="1">
      <alignment vertical="center" wrapText="1"/>
    </xf>
    <xf numFmtId="0" fontId="7" fillId="35" borderId="0" xfId="34" applyNumberFormat="1" applyFont="1" applyFill="1" applyAlignment="1" applyProtection="1">
      <alignment vertical="center"/>
      <protection/>
    </xf>
    <xf numFmtId="0" fontId="16" fillId="0" borderId="16" xfId="34" applyNumberFormat="1" applyFont="1" applyFill="1" applyBorder="1" applyAlignment="1" applyProtection="1">
      <alignment horizontal="center" vertical="center" wrapText="1"/>
      <protection/>
    </xf>
    <xf numFmtId="0" fontId="8" fillId="0" borderId="14" xfId="34" applyNumberFormat="1" applyFont="1" applyFill="1" applyBorder="1" applyAlignment="1" applyProtection="1">
      <alignment horizontal="center" vertical="center" wrapText="1"/>
      <protection/>
    </xf>
    <xf numFmtId="3" fontId="7" fillId="33" borderId="0" xfId="34" applyNumberFormat="1" applyFont="1" applyFill="1" applyAlignment="1" applyProtection="1">
      <alignment horizontal="center" vertical="center"/>
      <protection/>
    </xf>
    <xf numFmtId="0" fontId="7" fillId="0" borderId="0" xfId="34" applyNumberFormat="1" applyFont="1" applyFill="1" applyAlignment="1" applyProtection="1">
      <alignment horizontal="center" vertical="center" wrapText="1"/>
      <protection/>
    </xf>
    <xf numFmtId="0" fontId="7" fillId="0" borderId="0" xfId="34" applyNumberFormat="1" applyFont="1" applyFill="1" applyAlignment="1" applyProtection="1">
      <alignment vertical="center" wrapText="1"/>
      <protection/>
    </xf>
    <xf numFmtId="0" fontId="8" fillId="34" borderId="0" xfId="0" applyFont="1" applyFill="1" applyAlignment="1">
      <alignment/>
    </xf>
    <xf numFmtId="0" fontId="11" fillId="34" borderId="0" xfId="0" applyFont="1" applyFill="1" applyBorder="1" applyAlignment="1">
      <alignment vertical="center"/>
    </xf>
    <xf numFmtId="0" fontId="7" fillId="0" borderId="17"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wrapText="1"/>
    </xf>
    <xf numFmtId="0" fontId="7" fillId="0" borderId="17" xfId="0" applyFont="1" applyBorder="1" applyAlignment="1">
      <alignment horizontal="left" wrapText="1"/>
    </xf>
    <xf numFmtId="0" fontId="8" fillId="0" borderId="17" xfId="0" applyFont="1" applyBorder="1" applyAlignment="1">
      <alignment horizontal="left" vertical="center" wrapText="1"/>
    </xf>
    <xf numFmtId="0" fontId="8" fillId="0" borderId="0" xfId="0" applyFont="1" applyAlignment="1">
      <alignment/>
    </xf>
    <xf numFmtId="0" fontId="7" fillId="0" borderId="17" xfId="0" applyFont="1" applyBorder="1" applyAlignment="1">
      <alignment horizontal="center" vertical="top" wrapText="1"/>
    </xf>
    <xf numFmtId="49" fontId="10" fillId="34" borderId="0" xfId="0" applyNumberFormat="1" applyFont="1" applyFill="1" applyAlignment="1">
      <alignment vertical="center"/>
    </xf>
    <xf numFmtId="49" fontId="11" fillId="34" borderId="0" xfId="0" applyNumberFormat="1" applyFont="1" applyFill="1" applyAlignment="1">
      <alignment vertical="center"/>
    </xf>
    <xf numFmtId="0" fontId="14" fillId="34" borderId="0" xfId="0" applyFont="1" applyFill="1" applyBorder="1" applyAlignment="1">
      <alignment vertical="center" wrapText="1"/>
    </xf>
    <xf numFmtId="49" fontId="10" fillId="34" borderId="0" xfId="0" applyNumberFormat="1" applyFont="1" applyFill="1" applyBorder="1" applyAlignment="1">
      <alignment vertical="center"/>
    </xf>
    <xf numFmtId="0" fontId="10" fillId="0" borderId="17" xfId="0" applyFont="1" applyFill="1" applyBorder="1" applyAlignment="1">
      <alignment horizontal="center" vertical="center"/>
    </xf>
    <xf numFmtId="49" fontId="10" fillId="0" borderId="0" xfId="0" applyNumberFormat="1" applyFont="1" applyFill="1" applyAlignment="1">
      <alignment vertical="center"/>
    </xf>
    <xf numFmtId="0" fontId="11" fillId="34" borderId="0" xfId="0" applyFont="1" applyFill="1" applyBorder="1" applyAlignment="1">
      <alignment horizontal="center" vertical="center"/>
    </xf>
    <xf numFmtId="172" fontId="11" fillId="34" borderId="0" xfId="0" applyNumberFormat="1" applyFont="1" applyFill="1" applyBorder="1" applyAlignment="1">
      <alignment vertical="center"/>
    </xf>
    <xf numFmtId="0" fontId="10" fillId="34" borderId="17" xfId="0" applyNumberFormat="1" applyFont="1" applyFill="1" applyBorder="1" applyAlignment="1">
      <alignment horizontal="center" vertical="center" wrapText="1"/>
    </xf>
    <xf numFmtId="0" fontId="11" fillId="34" borderId="17" xfId="0" applyNumberFormat="1" applyFont="1" applyFill="1" applyBorder="1" applyAlignment="1">
      <alignment horizontal="center" vertical="center" wrapText="1"/>
    </xf>
    <xf numFmtId="0" fontId="7" fillId="0" borderId="0" xfId="0" applyFont="1" applyAlignment="1">
      <alignment horizontal="left"/>
    </xf>
    <xf numFmtId="0" fontId="10" fillId="34" borderId="17" xfId="0" applyFont="1" applyFill="1" applyBorder="1" applyAlignment="1">
      <alignment horizontal="center" vertical="center" wrapText="1"/>
    </xf>
    <xf numFmtId="0" fontId="11" fillId="34" borderId="22" xfId="0" applyFont="1" applyFill="1" applyBorder="1" applyAlignment="1">
      <alignment horizontal="left" vertical="center" wrapText="1"/>
    </xf>
    <xf numFmtId="0" fontId="3" fillId="34" borderId="23" xfId="0" applyFont="1" applyFill="1" applyBorder="1" applyAlignment="1">
      <alignment horizontal="center" vertical="center" wrapText="1"/>
    </xf>
    <xf numFmtId="2" fontId="7" fillId="33" borderId="0" xfId="34" applyNumberFormat="1" applyFont="1" applyFill="1" applyAlignment="1" applyProtection="1">
      <alignment vertical="center"/>
      <protection/>
    </xf>
    <xf numFmtId="0" fontId="10" fillId="34" borderId="24" xfId="0" applyFont="1" applyFill="1" applyBorder="1" applyAlignment="1">
      <alignment horizontal="center" vertical="center" wrapText="1"/>
    </xf>
    <xf numFmtId="0" fontId="10" fillId="34" borderId="21" xfId="0" applyFont="1" applyFill="1" applyBorder="1" applyAlignment="1">
      <alignment horizontal="left" vertical="center" wrapText="1"/>
    </xf>
    <xf numFmtId="0" fontId="21" fillId="0" borderId="0" xfId="34" applyNumberFormat="1" applyFont="1" applyFill="1" applyAlignment="1" applyProtection="1">
      <alignment vertical="center" wrapText="1"/>
      <protection/>
    </xf>
    <xf numFmtId="0" fontId="21" fillId="0" borderId="0" xfId="34" applyNumberFormat="1" applyFont="1" applyFill="1" applyAlignment="1" applyProtection="1">
      <alignment vertical="center"/>
      <protection/>
    </xf>
    <xf numFmtId="0" fontId="21" fillId="0" borderId="0" xfId="34" applyNumberFormat="1" applyFont="1" applyFill="1" applyAlignment="1" applyProtection="1">
      <alignment horizontal="right" vertical="center"/>
      <protection/>
    </xf>
    <xf numFmtId="49" fontId="21" fillId="0" borderId="0" xfId="34" applyNumberFormat="1" applyFont="1" applyFill="1" applyAlignment="1" applyProtection="1">
      <alignment vertical="center"/>
      <protection/>
    </xf>
    <xf numFmtId="0" fontId="16" fillId="0" borderId="0" xfId="34" applyNumberFormat="1" applyFont="1" applyFill="1" applyAlignment="1" applyProtection="1">
      <alignment vertical="center" wrapText="1"/>
      <protection/>
    </xf>
    <xf numFmtId="0" fontId="7" fillId="0" borderId="0" xfId="33" applyFont="1" applyFill="1" applyAlignment="1">
      <alignment horizontal="center"/>
      <protection/>
    </xf>
    <xf numFmtId="0" fontId="8" fillId="0" borderId="0" xfId="34" applyNumberFormat="1" applyFont="1" applyFill="1" applyAlignment="1" applyProtection="1">
      <alignment horizontal="center"/>
      <protection/>
    </xf>
    <xf numFmtId="49" fontId="16" fillId="0" borderId="0" xfId="34" applyNumberFormat="1" applyFont="1" applyFill="1" applyAlignment="1" applyProtection="1">
      <alignment vertical="center"/>
      <protection/>
    </xf>
    <xf numFmtId="0" fontId="9" fillId="0" borderId="0" xfId="34" applyNumberFormat="1" applyFont="1" applyFill="1" applyAlignment="1" applyProtection="1">
      <alignment/>
      <protection/>
    </xf>
    <xf numFmtId="0" fontId="8" fillId="0" borderId="0" xfId="34" applyNumberFormat="1" applyFont="1" applyFill="1" applyAlignment="1" applyProtection="1">
      <alignment vertical="center" wrapText="1"/>
      <protection/>
    </xf>
    <xf numFmtId="49" fontId="8" fillId="0" borderId="0" xfId="34" applyNumberFormat="1" applyFont="1" applyFill="1" applyAlignment="1" applyProtection="1">
      <alignment vertical="center"/>
      <protection/>
    </xf>
    <xf numFmtId="0" fontId="8" fillId="0" borderId="0" xfId="34" applyNumberFormat="1" applyFont="1" applyFill="1" applyAlignment="1" applyProtection="1">
      <alignment vertical="center"/>
      <protection/>
    </xf>
    <xf numFmtId="0" fontId="7" fillId="0" borderId="25" xfId="34" applyNumberFormat="1" applyFont="1" applyFill="1" applyBorder="1" applyAlignment="1" applyProtection="1">
      <alignment horizontal="center" vertical="center" wrapText="1"/>
      <protection/>
    </xf>
    <xf numFmtId="49" fontId="16" fillId="0" borderId="15" xfId="34" applyNumberFormat="1" applyFont="1" applyFill="1" applyBorder="1" applyAlignment="1" applyProtection="1">
      <alignment vertical="center" wrapText="1"/>
      <protection/>
    </xf>
    <xf numFmtId="0" fontId="8" fillId="0" borderId="14" xfId="34" applyNumberFormat="1" applyFont="1" applyFill="1" applyBorder="1" applyAlignment="1" applyProtection="1">
      <alignment vertical="center" wrapText="1"/>
      <protection/>
    </xf>
    <xf numFmtId="172" fontId="8" fillId="0" borderId="14" xfId="34" applyNumberFormat="1" applyFont="1" applyFill="1" applyBorder="1" applyAlignment="1" applyProtection="1">
      <alignment horizontal="center" vertical="center" wrapText="1"/>
      <protection/>
    </xf>
    <xf numFmtId="3" fontId="16" fillId="0" borderId="0" xfId="34" applyNumberFormat="1" applyFont="1" applyFill="1" applyAlignment="1" applyProtection="1">
      <alignment vertical="center"/>
      <protection/>
    </xf>
    <xf numFmtId="0" fontId="16" fillId="0" borderId="16" xfId="34" applyNumberFormat="1" applyFont="1" applyFill="1" applyBorder="1" applyAlignment="1" applyProtection="1">
      <alignment horizontal="left" vertical="center" wrapText="1"/>
      <protection/>
    </xf>
    <xf numFmtId="0" fontId="16" fillId="0" borderId="26" xfId="34" applyNumberFormat="1" applyFont="1" applyFill="1" applyBorder="1" applyAlignment="1" applyProtection="1">
      <alignment horizontal="center" vertical="center" wrapText="1"/>
      <protection/>
    </xf>
    <xf numFmtId="0" fontId="16" fillId="0" borderId="0" xfId="34" applyNumberFormat="1" applyFont="1" applyFill="1" applyAlignment="1" applyProtection="1">
      <alignment horizontal="center" vertical="center" wrapText="1"/>
      <protection/>
    </xf>
    <xf numFmtId="49" fontId="16" fillId="0" borderId="14" xfId="34" applyNumberFormat="1" applyFont="1" applyFill="1" applyBorder="1" applyAlignment="1" applyProtection="1">
      <alignment vertical="center" wrapText="1"/>
      <protection/>
    </xf>
    <xf numFmtId="49" fontId="7" fillId="0" borderId="15" xfId="34" applyNumberFormat="1" applyFont="1" applyFill="1" applyBorder="1" applyAlignment="1" applyProtection="1">
      <alignment vertical="center" wrapText="1"/>
      <protection/>
    </xf>
    <xf numFmtId="172" fontId="16" fillId="0" borderId="0" xfId="34" applyNumberFormat="1" applyFont="1" applyFill="1" applyAlignment="1" applyProtection="1">
      <alignment vertical="center"/>
      <protection/>
    </xf>
    <xf numFmtId="0" fontId="8" fillId="0" borderId="0" xfId="34" applyNumberFormat="1" applyFont="1" applyFill="1" applyAlignment="1" applyProtection="1">
      <alignment horizontal="center" vertical="center" wrapText="1"/>
      <protection/>
    </xf>
    <xf numFmtId="172" fontId="8" fillId="0" borderId="0" xfId="34" applyNumberFormat="1" applyFont="1" applyFill="1" applyAlignment="1" applyProtection="1">
      <alignment horizontal="center" vertical="center" wrapText="1"/>
      <protection/>
    </xf>
    <xf numFmtId="0" fontId="7" fillId="0" borderId="14" xfId="34" applyNumberFormat="1" applyFont="1" applyFill="1" applyBorder="1" applyAlignment="1" applyProtection="1">
      <alignment horizontal="left" vertical="center" wrapText="1"/>
      <protection/>
    </xf>
    <xf numFmtId="0" fontId="7" fillId="0" borderId="14" xfId="34" applyNumberFormat="1" applyFont="1" applyFill="1" applyBorder="1" applyAlignment="1" applyProtection="1">
      <alignment horizontal="right" vertical="center" wrapText="1"/>
      <protection/>
    </xf>
    <xf numFmtId="0" fontId="16" fillId="0" borderId="14" xfId="34" applyNumberFormat="1" applyFont="1" applyFill="1" applyBorder="1" applyAlignment="1" applyProtection="1">
      <alignment horizontal="right" vertical="center" wrapText="1"/>
      <protection/>
    </xf>
    <xf numFmtId="49" fontId="7" fillId="0" borderId="14" xfId="34" applyNumberFormat="1" applyFont="1" applyFill="1" applyBorder="1" applyAlignment="1" applyProtection="1">
      <alignment vertical="center" wrapText="1"/>
      <protection/>
    </xf>
    <xf numFmtId="172" fontId="7" fillId="0" borderId="0" xfId="34" applyNumberFormat="1" applyFont="1" applyFill="1" applyAlignment="1" applyProtection="1">
      <alignment vertical="center"/>
      <protection/>
    </xf>
    <xf numFmtId="0" fontId="3" fillId="33" borderId="27" xfId="33" applyFont="1" applyFill="1" applyBorder="1" applyAlignment="1">
      <alignment vertical="center" wrapText="1"/>
      <protection/>
    </xf>
    <xf numFmtId="0" fontId="3" fillId="0" borderId="17" xfId="0" applyFont="1" applyFill="1" applyBorder="1" applyAlignment="1">
      <alignment horizontal="center" vertical="center" wrapText="1"/>
    </xf>
    <xf numFmtId="0" fontId="7" fillId="0" borderId="17" xfId="0" applyFont="1" applyBorder="1" applyAlignment="1">
      <alignment horizontal="left" vertical="center" wrapText="1"/>
    </xf>
    <xf numFmtId="0" fontId="8" fillId="34" borderId="0" xfId="0" applyFont="1" applyFill="1" applyAlignment="1">
      <alignment horizontal="center"/>
    </xf>
    <xf numFmtId="0" fontId="7" fillId="0" borderId="0" xfId="0" applyFont="1" applyAlignment="1">
      <alignment/>
    </xf>
    <xf numFmtId="0" fontId="9" fillId="33" borderId="0" xfId="33" applyFont="1" applyFill="1" applyBorder="1" applyAlignment="1">
      <alignment horizontal="center"/>
      <protection/>
    </xf>
    <xf numFmtId="0" fontId="7" fillId="33" borderId="0" xfId="33" applyFont="1" applyFill="1" applyBorder="1" applyAlignment="1">
      <alignment horizontal="center"/>
      <protection/>
    </xf>
    <xf numFmtId="3" fontId="7" fillId="0" borderId="14" xfId="34" applyNumberFormat="1" applyFont="1" applyFill="1" applyBorder="1" applyAlignment="1" applyProtection="1">
      <alignment horizontal="center" vertical="center"/>
      <protection/>
    </xf>
    <xf numFmtId="0" fontId="7" fillId="0" borderId="17"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10" fillId="33" borderId="17" xfId="0" applyFont="1" applyFill="1" applyBorder="1" applyAlignment="1">
      <alignment horizontal="center" vertical="center" wrapText="1"/>
    </xf>
    <xf numFmtId="0" fontId="10" fillId="33" borderId="17" xfId="0" applyFont="1" applyFill="1" applyBorder="1" applyAlignment="1">
      <alignment horizontal="center" vertical="center"/>
    </xf>
    <xf numFmtId="0" fontId="10" fillId="0" borderId="17" xfId="0" applyFont="1" applyFill="1" applyBorder="1" applyAlignment="1">
      <alignment horizontal="center"/>
    </xf>
    <xf numFmtId="0" fontId="10" fillId="0" borderId="17" xfId="0" applyFont="1" applyFill="1" applyBorder="1" applyAlignment="1">
      <alignment horizontal="center" wrapText="1"/>
    </xf>
    <xf numFmtId="0" fontId="10" fillId="0" borderId="14" xfId="34" applyNumberFormat="1" applyFont="1" applyFill="1" applyBorder="1" applyAlignment="1" applyProtection="1">
      <alignment horizontal="center" vertical="center" wrapText="1"/>
      <protection/>
    </xf>
    <xf numFmtId="0" fontId="7" fillId="33" borderId="17" xfId="34" applyNumberFormat="1" applyFont="1" applyFill="1" applyBorder="1" applyAlignment="1" applyProtection="1">
      <alignment horizontal="center" vertical="center" wrapText="1"/>
      <protection/>
    </xf>
    <xf numFmtId="0" fontId="10" fillId="34" borderId="17" xfId="0" applyFont="1" applyFill="1" applyBorder="1" applyAlignment="1">
      <alignment horizontal="left" vertical="center" wrapText="1"/>
    </xf>
    <xf numFmtId="0" fontId="7" fillId="0" borderId="17" xfId="34" applyNumberFormat="1" applyFont="1" applyFill="1" applyBorder="1" applyAlignment="1" applyProtection="1">
      <alignment horizontal="center" vertical="center" wrapText="1"/>
      <protection/>
    </xf>
    <xf numFmtId="0" fontId="10" fillId="33" borderId="17" xfId="33" applyFont="1" applyFill="1" applyBorder="1" applyAlignment="1">
      <alignment horizontal="left" vertical="center" wrapText="1"/>
      <protection/>
    </xf>
    <xf numFmtId="0" fontId="10" fillId="0" borderId="17" xfId="33" applyFont="1" applyFill="1" applyBorder="1" applyAlignment="1">
      <alignment horizontal="center" vertical="center" wrapText="1"/>
      <protection/>
    </xf>
    <xf numFmtId="0" fontId="10" fillId="33" borderId="17" xfId="33" applyFont="1" applyFill="1" applyBorder="1" applyAlignment="1">
      <alignment horizontal="center" vertical="center" wrapText="1"/>
      <protection/>
    </xf>
    <xf numFmtId="49" fontId="10" fillId="33" borderId="17" xfId="33" applyNumberFormat="1" applyFont="1" applyFill="1" applyBorder="1" applyAlignment="1">
      <alignment vertical="center" wrapText="1"/>
      <protection/>
    </xf>
    <xf numFmtId="172" fontId="10" fillId="0" borderId="17" xfId="33" applyNumberFormat="1" applyFont="1" applyFill="1" applyBorder="1" applyAlignment="1">
      <alignment horizontal="center" vertical="center" wrapText="1"/>
      <protection/>
    </xf>
    <xf numFmtId="172" fontId="10" fillId="33" borderId="17" xfId="33" applyNumberFormat="1" applyFont="1" applyFill="1" applyBorder="1" applyAlignment="1">
      <alignment horizontal="center" vertical="center" wrapText="1"/>
      <protection/>
    </xf>
    <xf numFmtId="0" fontId="11" fillId="33" borderId="17" xfId="33" applyFont="1" applyFill="1" applyBorder="1" applyAlignment="1">
      <alignment vertical="center" wrapText="1"/>
      <protection/>
    </xf>
    <xf numFmtId="0" fontId="11" fillId="33" borderId="17" xfId="33" applyFont="1" applyFill="1" applyBorder="1" applyAlignment="1">
      <alignment horizontal="center" vertical="center" wrapText="1"/>
      <protection/>
    </xf>
    <xf numFmtId="172" fontId="11" fillId="33" borderId="17" xfId="33" applyNumberFormat="1" applyFont="1" applyFill="1" applyBorder="1" applyAlignment="1">
      <alignment horizontal="center" vertical="center" wrapText="1"/>
      <protection/>
    </xf>
    <xf numFmtId="49" fontId="3" fillId="33" borderId="17" xfId="33" applyNumberFormat="1" applyFont="1" applyFill="1" applyBorder="1" applyAlignment="1">
      <alignment vertical="center" wrapText="1"/>
      <protection/>
    </xf>
    <xf numFmtId="0" fontId="10" fillId="0" borderId="17" xfId="0" applyFont="1" applyFill="1" applyBorder="1" applyAlignment="1">
      <alignment vertical="center" wrapText="1"/>
    </xf>
    <xf numFmtId="0" fontId="10" fillId="33" borderId="10" xfId="33" applyFont="1" applyFill="1" applyBorder="1" applyAlignment="1">
      <alignment vertical="center" wrapText="1"/>
      <protection/>
    </xf>
    <xf numFmtId="0" fontId="10" fillId="34" borderId="21"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3" borderId="13" xfId="33" applyFont="1" applyFill="1" applyBorder="1" applyAlignment="1">
      <alignment horizontal="center" vertical="center" wrapText="1"/>
      <protection/>
    </xf>
    <xf numFmtId="172" fontId="10" fillId="33" borderId="13" xfId="33" applyNumberFormat="1" applyFont="1" applyFill="1" applyBorder="1" applyAlignment="1">
      <alignment horizontal="center" vertical="center" wrapText="1"/>
      <protection/>
    </xf>
    <xf numFmtId="172" fontId="11" fillId="33" borderId="13" xfId="33" applyNumberFormat="1" applyFont="1" applyFill="1" applyBorder="1" applyAlignment="1">
      <alignment horizontal="center" vertical="center" wrapText="1"/>
      <protection/>
    </xf>
    <xf numFmtId="0" fontId="10" fillId="33" borderId="11" xfId="33" applyFont="1" applyFill="1" applyBorder="1" applyAlignment="1">
      <alignment horizontal="center" vertical="center" wrapText="1"/>
      <protection/>
    </xf>
    <xf numFmtId="0" fontId="10" fillId="33" borderId="28" xfId="33" applyFont="1" applyFill="1" applyBorder="1" applyAlignment="1">
      <alignment horizontal="center" vertical="center" wrapText="1"/>
      <protection/>
    </xf>
    <xf numFmtId="172" fontId="10" fillId="0" borderId="20" xfId="0" applyNumberFormat="1" applyFont="1" applyFill="1" applyBorder="1" applyAlignment="1">
      <alignment horizontal="center" vertical="center" wrapText="1"/>
    </xf>
    <xf numFmtId="172" fontId="11" fillId="34" borderId="20" xfId="0" applyNumberFormat="1" applyFont="1" applyFill="1" applyBorder="1" applyAlignment="1">
      <alignment horizontal="center" vertical="center" wrapText="1"/>
    </xf>
    <xf numFmtId="0" fontId="16" fillId="0" borderId="17" xfId="34" applyNumberFormat="1" applyFont="1" applyFill="1" applyBorder="1" applyAlignment="1" applyProtection="1">
      <alignment vertical="center" wrapText="1"/>
      <protection/>
    </xf>
    <xf numFmtId="0" fontId="16" fillId="0" borderId="17" xfId="34" applyNumberFormat="1" applyFont="1" applyFill="1" applyBorder="1" applyAlignment="1" applyProtection="1">
      <alignment horizontal="center" vertical="center" wrapText="1"/>
      <protection/>
    </xf>
    <xf numFmtId="0" fontId="7" fillId="0" borderId="17" xfId="34" applyNumberFormat="1" applyFont="1" applyFill="1" applyBorder="1" applyAlignment="1" applyProtection="1">
      <alignment vertical="center" wrapText="1"/>
      <protection/>
    </xf>
    <xf numFmtId="172" fontId="7" fillId="0" borderId="17" xfId="34" applyNumberFormat="1" applyFont="1" applyFill="1" applyBorder="1" applyAlignment="1" applyProtection="1">
      <alignment horizontal="center" vertical="center" wrapText="1"/>
      <protection/>
    </xf>
    <xf numFmtId="0" fontId="10" fillId="33" borderId="0" xfId="33" applyFont="1" applyFill="1" applyBorder="1" applyAlignment="1">
      <alignment horizontal="center" vertical="center" wrapText="1"/>
      <protection/>
    </xf>
    <xf numFmtId="0" fontId="3" fillId="34" borderId="0" xfId="0" applyFont="1" applyFill="1" applyBorder="1" applyAlignment="1">
      <alignment horizontal="center" vertical="center" wrapText="1"/>
    </xf>
    <xf numFmtId="0" fontId="3" fillId="36" borderId="0" xfId="0" applyFont="1" applyFill="1" applyAlignment="1">
      <alignment vertical="center" wrapText="1"/>
    </xf>
    <xf numFmtId="0" fontId="3" fillId="36" borderId="0" xfId="0" applyFont="1" applyFill="1" applyAlignment="1">
      <alignment vertical="center"/>
    </xf>
    <xf numFmtId="0" fontId="72" fillId="0" borderId="0" xfId="0" applyFont="1" applyAlignment="1">
      <alignment horizontal="left"/>
    </xf>
    <xf numFmtId="0" fontId="10" fillId="36" borderId="0" xfId="0" applyFont="1" applyFill="1" applyAlignment="1">
      <alignment vertical="center"/>
    </xf>
    <xf numFmtId="0" fontId="73" fillId="36" borderId="0" xfId="0" applyFont="1" applyFill="1" applyAlignment="1">
      <alignment/>
    </xf>
    <xf numFmtId="0" fontId="74" fillId="36" borderId="0" xfId="0" applyFont="1" applyFill="1" applyAlignment="1">
      <alignment/>
    </xf>
    <xf numFmtId="0" fontId="10" fillId="36" borderId="0" xfId="0" applyFont="1" applyFill="1" applyBorder="1" applyAlignment="1">
      <alignment vertical="center" wrapText="1"/>
    </xf>
    <xf numFmtId="0" fontId="10" fillId="36" borderId="0" xfId="0" applyFont="1" applyFill="1" applyBorder="1" applyAlignment="1">
      <alignment vertical="center"/>
    </xf>
    <xf numFmtId="0" fontId="11" fillId="36" borderId="0" xfId="0" applyFont="1" applyFill="1" applyBorder="1" applyAlignment="1">
      <alignment vertical="center" wrapText="1"/>
    </xf>
    <xf numFmtId="0" fontId="72" fillId="0" borderId="0" xfId="0" applyFont="1" applyAlignment="1">
      <alignment/>
    </xf>
    <xf numFmtId="0" fontId="72" fillId="0" borderId="17" xfId="0" applyFont="1" applyBorder="1" applyAlignment="1">
      <alignment horizontal="center" vertical="center" wrapText="1"/>
    </xf>
    <xf numFmtId="0" fontId="72" fillId="0" borderId="21" xfId="0" applyFont="1" applyBorder="1" applyAlignment="1">
      <alignment horizontal="left" vertical="center" wrapText="1"/>
    </xf>
    <xf numFmtId="0" fontId="13" fillId="33" borderId="10" xfId="0" applyFont="1" applyFill="1" applyBorder="1" applyAlignment="1">
      <alignment horizontal="center" vertical="center"/>
    </xf>
    <xf numFmtId="0" fontId="13" fillId="0" borderId="10" xfId="0" applyFont="1" applyFill="1" applyBorder="1" applyAlignment="1">
      <alignment horizontal="center" vertical="center"/>
    </xf>
    <xf numFmtId="0" fontId="72" fillId="0" borderId="21"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0" fillId="36" borderId="18" xfId="0" applyFont="1" applyFill="1" applyBorder="1" applyAlignment="1">
      <alignment vertical="center" wrapText="1"/>
    </xf>
    <xf numFmtId="0" fontId="10" fillId="36" borderId="17" xfId="0" applyFont="1" applyFill="1" applyBorder="1" applyAlignment="1">
      <alignment horizontal="center" vertical="center" wrapText="1"/>
    </xf>
    <xf numFmtId="0" fontId="10" fillId="36" borderId="19" xfId="0" applyFont="1" applyFill="1" applyBorder="1" applyAlignment="1">
      <alignment vertical="center" wrapText="1"/>
    </xf>
    <xf numFmtId="0" fontId="10" fillId="36" borderId="24" xfId="0" applyFont="1" applyFill="1" applyBorder="1" applyAlignment="1">
      <alignment horizontal="center" vertical="center" wrapText="1"/>
    </xf>
    <xf numFmtId="49" fontId="3" fillId="36" borderId="20" xfId="0" applyNumberFormat="1" applyFont="1" applyFill="1" applyBorder="1" applyAlignment="1">
      <alignment vertical="center" wrapText="1"/>
    </xf>
    <xf numFmtId="0" fontId="11" fillId="36" borderId="17" xfId="0" applyFont="1" applyFill="1" applyBorder="1" applyAlignment="1">
      <alignment vertical="center" wrapText="1"/>
    </xf>
    <xf numFmtId="0" fontId="11" fillId="36" borderId="17" xfId="0" applyFont="1" applyFill="1" applyBorder="1" applyAlignment="1">
      <alignment horizontal="center" vertical="center" wrapText="1"/>
    </xf>
    <xf numFmtId="172" fontId="11" fillId="36" borderId="17" xfId="0" applyNumberFormat="1"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3" fillId="36" borderId="21" xfId="0" applyFont="1" applyFill="1" applyBorder="1" applyAlignment="1">
      <alignment horizontal="left" vertical="center" wrapText="1"/>
    </xf>
    <xf numFmtId="0" fontId="3" fillId="36" borderId="17" xfId="0" applyFont="1" applyFill="1" applyBorder="1" applyAlignment="1">
      <alignment vertical="center" wrapText="1"/>
    </xf>
    <xf numFmtId="49" fontId="3" fillId="36" borderId="17" xfId="0" applyNumberFormat="1" applyFont="1" applyFill="1" applyBorder="1" applyAlignment="1">
      <alignment vertical="center" wrapText="1"/>
    </xf>
    <xf numFmtId="49" fontId="10" fillId="36" borderId="20" xfId="0" applyNumberFormat="1" applyFont="1" applyFill="1" applyBorder="1" applyAlignment="1">
      <alignment vertical="center" wrapText="1"/>
    </xf>
    <xf numFmtId="172" fontId="10" fillId="36" borderId="17" xfId="0" applyNumberFormat="1" applyFont="1" applyFill="1" applyBorder="1" applyAlignment="1">
      <alignment horizontal="center" vertical="center" wrapText="1"/>
    </xf>
    <xf numFmtId="0" fontId="11" fillId="36" borderId="0" xfId="0" applyFont="1" applyFill="1" applyBorder="1" applyAlignment="1">
      <alignment horizontal="center" vertical="center" wrapText="1"/>
    </xf>
    <xf numFmtId="172" fontId="11" fillId="36" borderId="0" xfId="0" applyNumberFormat="1" applyFont="1" applyFill="1" applyBorder="1" applyAlignment="1">
      <alignment horizontal="center" vertical="center" wrapText="1"/>
    </xf>
    <xf numFmtId="49" fontId="10" fillId="36" borderId="17" xfId="0" applyNumberFormat="1" applyFont="1" applyFill="1" applyBorder="1" applyAlignment="1">
      <alignment vertical="center" wrapText="1"/>
    </xf>
    <xf numFmtId="49" fontId="7" fillId="0" borderId="17" xfId="34" applyNumberFormat="1" applyFont="1" applyFill="1" applyBorder="1" applyAlignment="1" applyProtection="1">
      <alignment vertical="center" wrapText="1"/>
      <protection/>
    </xf>
    <xf numFmtId="0" fontId="8" fillId="0" borderId="17" xfId="34" applyNumberFormat="1" applyFont="1" applyFill="1" applyBorder="1" applyAlignment="1" applyProtection="1">
      <alignment vertical="center" wrapText="1"/>
      <protection/>
    </xf>
    <xf numFmtId="0" fontId="8" fillId="0" borderId="17" xfId="34" applyNumberFormat="1" applyFont="1" applyFill="1" applyBorder="1" applyAlignment="1" applyProtection="1">
      <alignment horizontal="center" vertical="center" wrapText="1"/>
      <protection/>
    </xf>
    <xf numFmtId="172" fontId="8" fillId="0" borderId="17" xfId="34" applyNumberFormat="1" applyFont="1" applyFill="1" applyBorder="1" applyAlignment="1" applyProtection="1">
      <alignment horizontal="center" vertical="center" wrapText="1"/>
      <protection/>
    </xf>
    <xf numFmtId="49" fontId="16" fillId="0" borderId="17" xfId="34" applyNumberFormat="1" applyFont="1" applyFill="1" applyBorder="1" applyAlignment="1" applyProtection="1">
      <alignment vertical="center" wrapText="1"/>
      <protection/>
    </xf>
    <xf numFmtId="0" fontId="8" fillId="33" borderId="0" xfId="33" applyFont="1" applyFill="1" applyAlignment="1">
      <alignment/>
      <protection/>
    </xf>
    <xf numFmtId="0" fontId="11" fillId="33" borderId="0" xfId="33" applyFont="1" applyFill="1" applyBorder="1" applyAlignment="1">
      <alignment/>
      <protection/>
    </xf>
    <xf numFmtId="0" fontId="7" fillId="0" borderId="10" xfId="33" applyFont="1" applyFill="1" applyBorder="1" applyAlignment="1">
      <alignment vertical="center" wrapText="1"/>
      <protection/>
    </xf>
    <xf numFmtId="0" fontId="3" fillId="0" borderId="0" xfId="33" applyFont="1" applyFill="1" applyAlignment="1">
      <alignment vertical="center"/>
      <protection/>
    </xf>
    <xf numFmtId="0" fontId="7" fillId="0" borderId="10" xfId="33" applyFont="1" applyBorder="1" applyAlignment="1">
      <alignment horizontal="left" wrapText="1"/>
      <protection/>
    </xf>
    <xf numFmtId="0" fontId="8" fillId="0" borderId="10" xfId="33" applyFont="1" applyBorder="1" applyAlignment="1">
      <alignment horizontal="left" vertical="center" wrapText="1"/>
      <protection/>
    </xf>
    <xf numFmtId="0" fontId="8" fillId="0" borderId="0" xfId="33" applyFont="1">
      <alignment/>
      <protection/>
    </xf>
    <xf numFmtId="0" fontId="10" fillId="33" borderId="11" xfId="33" applyFont="1" applyFill="1" applyBorder="1" applyAlignment="1">
      <alignment horizontal="left" vertical="center" wrapText="1"/>
      <protection/>
    </xf>
    <xf numFmtId="0" fontId="10" fillId="0" borderId="10" xfId="33" applyFont="1" applyFill="1" applyBorder="1" applyAlignment="1">
      <alignment vertical="center" wrapText="1"/>
      <protection/>
    </xf>
    <xf numFmtId="0" fontId="75" fillId="36" borderId="0" xfId="0" applyFont="1" applyFill="1" applyAlignment="1">
      <alignment/>
    </xf>
    <xf numFmtId="0" fontId="72" fillId="0" borderId="0" xfId="0" applyFont="1" applyAlignment="1">
      <alignment horizontal="left"/>
    </xf>
    <xf numFmtId="0" fontId="72" fillId="0" borderId="17" xfId="0" applyFont="1" applyFill="1" applyBorder="1" applyAlignment="1">
      <alignment vertical="center" wrapText="1"/>
    </xf>
    <xf numFmtId="0" fontId="3" fillId="36" borderId="17" xfId="0" applyFont="1" applyFill="1" applyBorder="1" applyAlignment="1">
      <alignment horizontal="center" vertical="center" wrapText="1"/>
    </xf>
    <xf numFmtId="0" fontId="3" fillId="36" borderId="17" xfId="0" applyFont="1" applyFill="1" applyBorder="1" applyAlignment="1">
      <alignment horizontal="left" vertical="center" wrapText="1"/>
    </xf>
    <xf numFmtId="3" fontId="3" fillId="34" borderId="17" xfId="0" applyNumberFormat="1" applyFont="1" applyFill="1" applyBorder="1" applyAlignment="1">
      <alignment horizontal="center" vertical="center"/>
    </xf>
    <xf numFmtId="0" fontId="3" fillId="0" borderId="17" xfId="0" applyFont="1" applyFill="1" applyBorder="1" applyAlignment="1">
      <alignment vertical="center" wrapText="1"/>
    </xf>
    <xf numFmtId="0" fontId="11" fillId="36" borderId="0" xfId="0" applyFont="1" applyFill="1" applyBorder="1" applyAlignment="1">
      <alignment horizontal="left" vertical="center" wrapText="1"/>
    </xf>
    <xf numFmtId="0" fontId="10" fillId="0" borderId="17" xfId="33" applyFont="1" applyFill="1" applyBorder="1" applyAlignment="1">
      <alignment horizontal="center" vertical="center"/>
      <protection/>
    </xf>
    <xf numFmtId="0" fontId="3" fillId="33" borderId="17" xfId="33" applyFont="1" applyFill="1" applyBorder="1" applyAlignment="1">
      <alignment vertical="center"/>
      <protection/>
    </xf>
    <xf numFmtId="0" fontId="3" fillId="33" borderId="0" xfId="33" applyFont="1" applyFill="1" applyBorder="1" applyAlignment="1">
      <alignment horizontal="center" vertical="center" wrapText="1"/>
      <protection/>
    </xf>
    <xf numFmtId="3" fontId="16" fillId="33" borderId="0" xfId="34" applyNumberFormat="1" applyFont="1" applyFill="1" applyAlignment="1" applyProtection="1">
      <alignment vertical="center"/>
      <protection/>
    </xf>
    <xf numFmtId="0" fontId="7" fillId="0" borderId="11" xfId="33" applyFont="1" applyBorder="1" applyAlignment="1">
      <alignment horizontal="left" vertical="center" wrapText="1"/>
      <protection/>
    </xf>
    <xf numFmtId="3" fontId="10" fillId="0" borderId="17" xfId="33" applyNumberFormat="1" applyFont="1" applyFill="1" applyBorder="1" applyAlignment="1">
      <alignment horizontal="center" vertical="center" wrapText="1"/>
      <protection/>
    </xf>
    <xf numFmtId="0" fontId="10" fillId="0" borderId="11" xfId="33" applyFont="1" applyFill="1" applyBorder="1" applyAlignment="1">
      <alignment horizontal="center" vertical="center"/>
      <protection/>
    </xf>
    <xf numFmtId="0" fontId="10" fillId="0" borderId="10" xfId="33" applyFont="1" applyFill="1" applyBorder="1" applyAlignment="1">
      <alignment horizontal="center" vertical="center"/>
      <protection/>
    </xf>
    <xf numFmtId="0" fontId="7" fillId="0" borderId="11" xfId="33" applyFont="1" applyBorder="1" applyAlignment="1">
      <alignment horizontal="center" vertical="center" wrapText="1"/>
      <protection/>
    </xf>
    <xf numFmtId="173" fontId="10" fillId="33" borderId="10" xfId="33" applyNumberFormat="1" applyFont="1" applyFill="1" applyBorder="1" applyAlignment="1">
      <alignment horizontal="center" vertical="center" wrapText="1"/>
      <protection/>
    </xf>
    <xf numFmtId="0" fontId="10" fillId="0" borderId="17" xfId="33" applyFont="1" applyFill="1" applyBorder="1" applyAlignment="1">
      <alignment horizontal="center" wrapText="1"/>
      <protection/>
    </xf>
    <xf numFmtId="0" fontId="10" fillId="33" borderId="17" xfId="57" applyFont="1" applyFill="1" applyBorder="1" applyAlignment="1">
      <alignment horizontal="center" vertical="center"/>
      <protection/>
    </xf>
    <xf numFmtId="0" fontId="10" fillId="33" borderId="17" xfId="33" applyFont="1" applyFill="1" applyBorder="1" applyAlignment="1">
      <alignment horizontal="center" wrapText="1"/>
      <protection/>
    </xf>
    <xf numFmtId="3" fontId="10" fillId="0" borderId="17" xfId="57" applyNumberFormat="1" applyFont="1" applyFill="1" applyBorder="1" applyAlignment="1">
      <alignment horizontal="center" vertical="center"/>
      <protection/>
    </xf>
    <xf numFmtId="0" fontId="6" fillId="34" borderId="0" xfId="0" applyFont="1" applyFill="1" applyBorder="1" applyAlignment="1">
      <alignment vertical="center"/>
    </xf>
    <xf numFmtId="0" fontId="10" fillId="33" borderId="0" xfId="33" applyFont="1" applyFill="1" applyBorder="1" applyAlignment="1">
      <alignment horizontal="center" wrapText="1"/>
      <protection/>
    </xf>
    <xf numFmtId="3" fontId="10" fillId="0" borderId="0" xfId="57" applyNumberFormat="1" applyFont="1" applyFill="1" applyBorder="1" applyAlignment="1">
      <alignment horizontal="center" vertical="center"/>
      <protection/>
    </xf>
    <xf numFmtId="173" fontId="10" fillId="0" borderId="10" xfId="57" applyNumberFormat="1" applyFont="1" applyFill="1" applyBorder="1" applyAlignment="1">
      <alignment horizontal="center" vertical="center" wrapText="1"/>
      <protection/>
    </xf>
    <xf numFmtId="173" fontId="10" fillId="0" borderId="10" xfId="57" applyNumberFormat="1" applyFont="1" applyFill="1" applyBorder="1" applyAlignment="1">
      <alignment horizontal="center" vertical="center"/>
      <protection/>
    </xf>
    <xf numFmtId="0" fontId="10" fillId="36" borderId="21" xfId="0" applyFont="1" applyFill="1" applyBorder="1" applyAlignment="1">
      <alignment horizontal="left" vertical="center" wrapText="1"/>
    </xf>
    <xf numFmtId="0" fontId="10" fillId="33" borderId="10" xfId="57" applyFont="1" applyFill="1" applyBorder="1" applyAlignment="1">
      <alignment horizontal="center" vertical="center"/>
      <protection/>
    </xf>
    <xf numFmtId="3" fontId="10" fillId="0" borderId="10" xfId="57" applyNumberFormat="1" applyFont="1" applyFill="1" applyBorder="1" applyAlignment="1">
      <alignment horizontal="center" vertical="center" wrapText="1"/>
      <protection/>
    </xf>
    <xf numFmtId="0" fontId="76" fillId="0" borderId="0" xfId="0" applyFont="1" applyAlignment="1">
      <alignment horizontal="left"/>
    </xf>
    <xf numFmtId="0" fontId="76" fillId="0" borderId="0" xfId="0" applyFont="1" applyAlignment="1">
      <alignment/>
    </xf>
    <xf numFmtId="0" fontId="31" fillId="0" borderId="0" xfId="0" applyFont="1" applyAlignment="1">
      <alignment/>
    </xf>
    <xf numFmtId="0" fontId="7" fillId="0" borderId="10" xfId="33" applyNumberFormat="1" applyFont="1" applyBorder="1" applyAlignment="1">
      <alignment horizontal="right" vertical="center" wrapText="1"/>
      <protection/>
    </xf>
    <xf numFmtId="0" fontId="13" fillId="33" borderId="10" xfId="33" applyFont="1" applyFill="1" applyBorder="1" applyAlignment="1">
      <alignment horizontal="center" wrapText="1"/>
      <protection/>
    </xf>
    <xf numFmtId="0" fontId="13" fillId="0" borderId="10" xfId="33" applyFont="1" applyFill="1" applyBorder="1" applyAlignment="1">
      <alignment horizontal="center" wrapText="1"/>
      <protection/>
    </xf>
    <xf numFmtId="0" fontId="13" fillId="33" borderId="11" xfId="33" applyFont="1" applyFill="1" applyBorder="1" applyAlignment="1">
      <alignment horizontal="center" vertical="center" wrapText="1"/>
      <protection/>
    </xf>
    <xf numFmtId="0" fontId="72" fillId="0" borderId="17" xfId="0" applyFont="1" applyBorder="1" applyAlignment="1">
      <alignment horizontal="left" vertical="center" wrapText="1"/>
    </xf>
    <xf numFmtId="170" fontId="73" fillId="36" borderId="0" xfId="45" applyNumberFormat="1" applyFont="1" applyFill="1" applyAlignment="1">
      <alignment/>
    </xf>
    <xf numFmtId="0" fontId="11" fillId="36" borderId="0" xfId="0" applyFont="1" applyFill="1" applyBorder="1" applyAlignment="1">
      <alignment/>
    </xf>
    <xf numFmtId="0" fontId="11" fillId="0" borderId="0" xfId="0" applyFont="1" applyFill="1" applyBorder="1" applyAlignment="1">
      <alignment horizontal="left" vertical="center"/>
    </xf>
    <xf numFmtId="0" fontId="72" fillId="0" borderId="17" xfId="0" applyFont="1" applyFill="1" applyBorder="1" applyAlignment="1">
      <alignment horizontal="center" vertical="center" wrapText="1"/>
    </xf>
    <xf numFmtId="0" fontId="72" fillId="0" borderId="17" xfId="0" applyFont="1" applyBorder="1" applyAlignment="1">
      <alignment horizontal="left" wrapText="1"/>
    </xf>
    <xf numFmtId="0" fontId="76" fillId="0" borderId="17" xfId="0" applyFont="1" applyBorder="1" applyAlignment="1">
      <alignment horizontal="left" vertical="center" wrapText="1"/>
    </xf>
    <xf numFmtId="1" fontId="10" fillId="36" borderId="17" xfId="0" applyNumberFormat="1" applyFont="1" applyFill="1" applyBorder="1" applyAlignment="1">
      <alignment horizontal="center" vertical="center" wrapText="1"/>
    </xf>
    <xf numFmtId="0" fontId="10" fillId="36" borderId="0" xfId="0" applyFont="1" applyFill="1" applyAlignment="1">
      <alignment vertical="center" wrapText="1"/>
    </xf>
    <xf numFmtId="0" fontId="17" fillId="33" borderId="17" xfId="34" applyNumberFormat="1" applyFont="1" applyFill="1" applyBorder="1" applyAlignment="1" applyProtection="1">
      <alignment horizontal="center" vertical="center" wrapText="1"/>
      <protection/>
    </xf>
    <xf numFmtId="0" fontId="10" fillId="36" borderId="17" xfId="0" applyFont="1" applyFill="1" applyBorder="1" applyAlignment="1">
      <alignment horizontal="center" vertical="center" wrapText="1"/>
    </xf>
    <xf numFmtId="0" fontId="72" fillId="0" borderId="17" xfId="0" applyFont="1" applyBorder="1" applyAlignment="1">
      <alignment horizontal="center" vertical="center" wrapText="1"/>
    </xf>
    <xf numFmtId="0" fontId="10" fillId="36" borderId="24" xfId="0" applyFont="1" applyFill="1" applyBorder="1" applyAlignment="1">
      <alignment horizontal="center" vertical="center" wrapText="1"/>
    </xf>
    <xf numFmtId="0" fontId="11" fillId="36" borderId="17" xfId="0" applyFont="1" applyFill="1" applyBorder="1" applyAlignment="1">
      <alignment horizontal="center" vertical="center" wrapText="1"/>
    </xf>
    <xf numFmtId="172" fontId="11" fillId="36" borderId="17" xfId="0" applyNumberFormat="1" applyFont="1" applyFill="1" applyBorder="1" applyAlignment="1">
      <alignment horizontal="center" vertical="center" wrapText="1"/>
    </xf>
    <xf numFmtId="0" fontId="11" fillId="36" borderId="0" xfId="0" applyFont="1" applyFill="1" applyBorder="1" applyAlignment="1">
      <alignment vertical="center" wrapText="1"/>
    </xf>
    <xf numFmtId="0" fontId="72" fillId="0" borderId="0" xfId="0" applyFont="1" applyAlignment="1">
      <alignment horizontal="left"/>
    </xf>
    <xf numFmtId="173" fontId="13" fillId="0" borderId="10" xfId="0" applyNumberFormat="1" applyFont="1" applyFill="1" applyBorder="1" applyAlignment="1">
      <alignment horizontal="center" vertical="center"/>
    </xf>
    <xf numFmtId="49" fontId="3" fillId="36" borderId="0" xfId="0" applyNumberFormat="1" applyFont="1" applyFill="1" applyAlignment="1">
      <alignment vertical="center"/>
    </xf>
    <xf numFmtId="0" fontId="10" fillId="0" borderId="0" xfId="0" applyFont="1" applyFill="1" applyBorder="1" applyAlignment="1">
      <alignment vertical="center" wrapText="1"/>
    </xf>
    <xf numFmtId="49" fontId="3" fillId="36" borderId="0" xfId="0" applyNumberFormat="1" applyFont="1" applyFill="1" applyBorder="1" applyAlignment="1">
      <alignment vertical="center"/>
    </xf>
    <xf numFmtId="49" fontId="10" fillId="36" borderId="0" xfId="0" applyNumberFormat="1" applyFont="1" applyFill="1" applyAlignment="1">
      <alignment vertical="center"/>
    </xf>
    <xf numFmtId="0" fontId="72" fillId="0" borderId="0" xfId="58" applyFont="1" applyFill="1" applyAlignment="1">
      <alignment horizontal="left"/>
      <protection/>
    </xf>
    <xf numFmtId="0" fontId="10" fillId="0" borderId="17" xfId="59" applyFont="1" applyFill="1" applyBorder="1" applyAlignment="1">
      <alignment horizontal="center" vertical="center" wrapText="1"/>
      <protection/>
    </xf>
    <xf numFmtId="0" fontId="10" fillId="36" borderId="17"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1" fillId="36" borderId="17" xfId="0" applyFont="1" applyFill="1" applyBorder="1" applyAlignment="1">
      <alignment horizontal="center" vertical="center" wrapText="1"/>
    </xf>
    <xf numFmtId="172" fontId="11" fillId="36" borderId="17" xfId="0" applyNumberFormat="1" applyFont="1" applyFill="1" applyBorder="1" applyAlignment="1">
      <alignment horizontal="center" vertical="center" wrapText="1"/>
    </xf>
    <xf numFmtId="0" fontId="11" fillId="36" borderId="0" xfId="0" applyFont="1" applyFill="1" applyBorder="1" applyAlignment="1">
      <alignment vertical="center" wrapText="1"/>
    </xf>
    <xf numFmtId="0" fontId="72" fillId="0" borderId="0" xfId="0" applyFont="1" applyAlignment="1">
      <alignment horizontal="left"/>
    </xf>
    <xf numFmtId="0" fontId="72" fillId="0" borderId="0" xfId="0" applyFont="1" applyBorder="1" applyAlignment="1">
      <alignment/>
    </xf>
    <xf numFmtId="0" fontId="3" fillId="36" borderId="0" xfId="0" applyFont="1" applyFill="1" applyBorder="1" applyAlignment="1">
      <alignment vertical="center"/>
    </xf>
    <xf numFmtId="172" fontId="3" fillId="36" borderId="0" xfId="0" applyNumberFormat="1" applyFont="1" applyFill="1" applyBorder="1" applyAlignment="1">
      <alignment vertical="center"/>
    </xf>
    <xf numFmtId="0" fontId="14" fillId="36" borderId="0" xfId="0" applyFont="1" applyFill="1" applyBorder="1" applyAlignment="1">
      <alignment vertical="center" wrapText="1"/>
    </xf>
    <xf numFmtId="0" fontId="10" fillId="36" borderId="17" xfId="0" applyFont="1" applyFill="1" applyBorder="1" applyAlignment="1">
      <alignment horizontal="left" vertical="center" wrapText="1"/>
    </xf>
    <xf numFmtId="0" fontId="10" fillId="0" borderId="0" xfId="0" applyFont="1" applyFill="1" applyAlignment="1">
      <alignment horizontal="left"/>
    </xf>
    <xf numFmtId="0" fontId="10" fillId="0" borderId="0" xfId="0" applyFont="1" applyFill="1" applyAlignment="1">
      <alignment vertical="center"/>
    </xf>
    <xf numFmtId="0" fontId="12"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vertical="center"/>
    </xf>
    <xf numFmtId="0" fontId="10" fillId="0" borderId="0" xfId="0" applyFont="1" applyFill="1" applyAlignment="1">
      <alignment/>
    </xf>
    <xf numFmtId="0" fontId="7" fillId="0" borderId="17" xfId="0" applyFont="1" applyBorder="1" applyAlignment="1">
      <alignment horizontal="center" vertical="center" wrapText="1"/>
    </xf>
    <xf numFmtId="0" fontId="7" fillId="0" borderId="17"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0" xfId="0" applyFont="1" applyAlignment="1">
      <alignment/>
    </xf>
    <xf numFmtId="0" fontId="3" fillId="0" borderId="17" xfId="57" applyFont="1" applyFill="1" applyBorder="1" applyAlignment="1">
      <alignment horizontal="center" vertical="center" wrapText="1"/>
      <protection/>
    </xf>
    <xf numFmtId="0" fontId="72" fillId="36" borderId="0" xfId="0" applyFont="1" applyFill="1" applyAlignment="1">
      <alignment horizontal="left"/>
    </xf>
    <xf numFmtId="0" fontId="72" fillId="36" borderId="0" xfId="0" applyFont="1" applyFill="1" applyAlignment="1">
      <alignment vertical="center"/>
    </xf>
    <xf numFmtId="0" fontId="77" fillId="36" borderId="0" xfId="0" applyFont="1" applyFill="1" applyAlignment="1">
      <alignment/>
    </xf>
    <xf numFmtId="0" fontId="72" fillId="36" borderId="0" xfId="0" applyFont="1" applyFill="1" applyAlignment="1">
      <alignment/>
    </xf>
    <xf numFmtId="0" fontId="72" fillId="36" borderId="0" xfId="0" applyFont="1" applyFill="1" applyBorder="1" applyAlignment="1">
      <alignment vertical="center" wrapText="1"/>
    </xf>
    <xf numFmtId="0" fontId="72" fillId="36" borderId="0" xfId="0" applyFont="1" applyFill="1" applyBorder="1" applyAlignment="1">
      <alignment vertical="center"/>
    </xf>
    <xf numFmtId="0" fontId="72" fillId="36" borderId="0" xfId="0" applyFont="1" applyFill="1" applyAlignment="1">
      <alignment/>
    </xf>
    <xf numFmtId="0" fontId="3" fillId="0" borderId="17" xfId="59" applyFont="1" applyFill="1" applyBorder="1" applyAlignment="1">
      <alignment horizontal="left" vertical="center" wrapText="1"/>
      <protection/>
    </xf>
    <xf numFmtId="173" fontId="3" fillId="0" borderId="17" xfId="33" applyNumberFormat="1" applyFont="1" applyFill="1" applyBorder="1" applyAlignment="1">
      <alignment horizontal="center" vertical="center" wrapText="1"/>
      <protection/>
    </xf>
    <xf numFmtId="0" fontId="7" fillId="0" borderId="17" xfId="0" applyFont="1" applyBorder="1" applyAlignment="1">
      <alignment horizontal="left" vertical="center" wrapText="1"/>
    </xf>
    <xf numFmtId="0" fontId="10" fillId="0" borderId="17" xfId="59" applyFont="1" applyFill="1" applyBorder="1" applyAlignment="1">
      <alignment horizontal="left" vertical="center" wrapText="1"/>
      <protection/>
    </xf>
    <xf numFmtId="0" fontId="72" fillId="0" borderId="0" xfId="58" applyFont="1" applyFill="1" applyAlignment="1">
      <alignment horizontal="left"/>
      <protection/>
    </xf>
    <xf numFmtId="0" fontId="10" fillId="36" borderId="17" xfId="0" applyFont="1" applyFill="1" applyBorder="1" applyAlignment="1">
      <alignment horizontal="center" vertical="center" wrapText="1"/>
    </xf>
    <xf numFmtId="0" fontId="72" fillId="0" borderId="0" xfId="58" applyFont="1" applyFill="1" applyAlignment="1">
      <alignment horizontal="left"/>
      <protection/>
    </xf>
    <xf numFmtId="0" fontId="10" fillId="36" borderId="20" xfId="0" applyFont="1" applyFill="1" applyBorder="1" applyAlignment="1">
      <alignment horizontal="center" vertical="center" wrapText="1"/>
    </xf>
    <xf numFmtId="0" fontId="72" fillId="0" borderId="0" xfId="58" applyFont="1" applyFill="1" applyAlignment="1">
      <alignment/>
      <protection/>
    </xf>
    <xf numFmtId="3" fontId="10" fillId="0" borderId="17" xfId="0" applyNumberFormat="1" applyFont="1" applyFill="1" applyBorder="1" applyAlignment="1">
      <alignment horizontal="center" vertical="center" wrapText="1"/>
    </xf>
    <xf numFmtId="0" fontId="11" fillId="36" borderId="0" xfId="0" applyFont="1" applyFill="1" applyBorder="1" applyAlignment="1">
      <alignment horizontal="left" vertical="center" wrapText="1"/>
    </xf>
    <xf numFmtId="0" fontId="72" fillId="0" borderId="0" xfId="58" applyFont="1" applyFill="1" applyAlignment="1">
      <alignment horizontal="left"/>
      <protection/>
    </xf>
    <xf numFmtId="0" fontId="7" fillId="0" borderId="17" xfId="34" applyNumberFormat="1" applyFont="1" applyFill="1" applyBorder="1" applyAlignment="1" applyProtection="1">
      <alignment horizontal="left" vertical="center" wrapText="1"/>
      <protection/>
    </xf>
    <xf numFmtId="49" fontId="16" fillId="33" borderId="17" xfId="34" applyNumberFormat="1" applyFont="1" applyFill="1" applyBorder="1" applyAlignment="1" applyProtection="1">
      <alignment vertical="center" wrapText="1"/>
      <protection/>
    </xf>
    <xf numFmtId="0" fontId="8" fillId="33" borderId="17" xfId="34" applyNumberFormat="1" applyFont="1" applyFill="1" applyBorder="1" applyAlignment="1" applyProtection="1">
      <alignment vertical="center" wrapText="1"/>
      <protection/>
    </xf>
    <xf numFmtId="0" fontId="8" fillId="33" borderId="17" xfId="34" applyNumberFormat="1" applyFont="1" applyFill="1" applyBorder="1" applyAlignment="1" applyProtection="1">
      <alignment horizontal="center" vertical="center" wrapText="1"/>
      <protection/>
    </xf>
    <xf numFmtId="172" fontId="8" fillId="33" borderId="17" xfId="34" applyNumberFormat="1" applyFont="1" applyFill="1" applyBorder="1" applyAlignment="1" applyProtection="1">
      <alignment horizontal="center" vertical="center" wrapText="1"/>
      <protection/>
    </xf>
    <xf numFmtId="0" fontId="16" fillId="33" borderId="17" xfId="34" applyNumberFormat="1" applyFont="1" applyFill="1" applyBorder="1" applyAlignment="1" applyProtection="1">
      <alignment vertical="center" wrapText="1"/>
      <protection/>
    </xf>
    <xf numFmtId="0" fontId="17" fillId="33" borderId="17" xfId="34" applyNumberFormat="1" applyFont="1" applyFill="1" applyBorder="1" applyAlignment="1" applyProtection="1">
      <alignment horizontal="center" vertical="center"/>
      <protection/>
    </xf>
    <xf numFmtId="172" fontId="7" fillId="33" borderId="17" xfId="34" applyNumberFormat="1" applyFont="1" applyFill="1" applyBorder="1" applyAlignment="1" applyProtection="1">
      <alignment horizontal="center" vertical="center" wrapText="1"/>
      <protection/>
    </xf>
    <xf numFmtId="0" fontId="8" fillId="33" borderId="0" xfId="34" applyNumberFormat="1" applyFont="1" applyFill="1" applyBorder="1" applyAlignment="1" applyProtection="1">
      <alignment vertical="center" wrapText="1"/>
      <protection/>
    </xf>
    <xf numFmtId="0" fontId="7" fillId="33" borderId="0" xfId="34" applyNumberFormat="1" applyFont="1" applyFill="1" applyBorder="1" applyAlignment="1" applyProtection="1">
      <alignment vertical="center" wrapText="1"/>
      <protection/>
    </xf>
    <xf numFmtId="49" fontId="7" fillId="33" borderId="17" xfId="34" applyNumberFormat="1" applyFont="1" applyFill="1" applyBorder="1" applyAlignment="1" applyProtection="1">
      <alignment vertical="center" wrapText="1"/>
      <protection/>
    </xf>
    <xf numFmtId="0" fontId="10" fillId="33" borderId="20" xfId="33" applyFont="1" applyFill="1" applyBorder="1" applyAlignment="1">
      <alignment vertical="center" wrapText="1"/>
      <protection/>
    </xf>
    <xf numFmtId="0" fontId="10" fillId="33" borderId="23" xfId="33" applyFont="1" applyFill="1" applyBorder="1" applyAlignment="1">
      <alignment vertical="center" wrapText="1"/>
      <protection/>
    </xf>
    <xf numFmtId="0" fontId="7" fillId="0" borderId="24" xfId="0" applyFont="1" applyBorder="1" applyAlignment="1">
      <alignment horizontal="center" vertical="center" wrapText="1"/>
    </xf>
    <xf numFmtId="0" fontId="25" fillId="0" borderId="0" xfId="0" applyFont="1" applyAlignment="1">
      <alignment/>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17"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1" xfId="0" applyFont="1" applyBorder="1" applyAlignment="1">
      <alignment horizontal="left" vertical="center" wrapText="1"/>
    </xf>
    <xf numFmtId="172" fontId="10" fillId="33" borderId="20" xfId="33" applyNumberFormat="1" applyFont="1" applyFill="1" applyBorder="1" applyAlignment="1">
      <alignment horizontal="center" vertical="center" wrapText="1"/>
      <protection/>
    </xf>
    <xf numFmtId="172" fontId="11" fillId="33" borderId="20" xfId="33" applyNumberFormat="1" applyFont="1" applyFill="1" applyBorder="1" applyAlignment="1">
      <alignment horizontal="center" vertical="center" wrapText="1"/>
      <protection/>
    </xf>
    <xf numFmtId="0" fontId="7" fillId="33" borderId="17" xfId="34" applyNumberFormat="1" applyFont="1" applyFill="1" applyBorder="1" applyAlignment="1" applyProtection="1">
      <alignment horizontal="left" vertical="center" wrapText="1"/>
      <protection/>
    </xf>
    <xf numFmtId="0" fontId="7" fillId="0" borderId="0" xfId="34" applyNumberFormat="1" applyFont="1" applyFill="1" applyAlignment="1" applyProtection="1">
      <alignment wrapText="1"/>
      <protection/>
    </xf>
    <xf numFmtId="0" fontId="7" fillId="0" borderId="17" xfId="34" applyNumberFormat="1" applyFont="1" applyFill="1" applyBorder="1" applyAlignment="1" applyProtection="1">
      <alignment horizontal="left" wrapText="1"/>
      <protection/>
    </xf>
    <xf numFmtId="0" fontId="8" fillId="0" borderId="17" xfId="34" applyNumberFormat="1" applyFont="1" applyFill="1" applyBorder="1" applyAlignment="1" applyProtection="1">
      <alignment horizontal="left" vertical="center" wrapText="1"/>
      <protection/>
    </xf>
    <xf numFmtId="0" fontId="0" fillId="0" borderId="0" xfId="0" applyAlignment="1">
      <alignment vertical="top"/>
    </xf>
    <xf numFmtId="3" fontId="10" fillId="34" borderId="17" xfId="0" applyNumberFormat="1"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0" fillId="37" borderId="0" xfId="0" applyFill="1" applyAlignment="1">
      <alignment/>
    </xf>
    <xf numFmtId="0" fontId="7" fillId="0" borderId="0" xfId="0" applyFont="1" applyFill="1" applyAlignment="1">
      <alignment horizontal="left"/>
    </xf>
    <xf numFmtId="0" fontId="0" fillId="0" borderId="0" xfId="0" applyFill="1" applyAlignment="1">
      <alignment/>
    </xf>
    <xf numFmtId="0" fontId="10" fillId="0" borderId="0" xfId="33" applyFont="1" applyFill="1" applyBorder="1" applyAlignment="1">
      <alignment vertical="center" wrapText="1"/>
      <protection/>
    </xf>
    <xf numFmtId="0" fontId="10" fillId="0" borderId="0" xfId="33" applyFont="1" applyFill="1" applyBorder="1" applyAlignment="1">
      <alignment vertical="center"/>
      <protection/>
    </xf>
    <xf numFmtId="0" fontId="8" fillId="0" borderId="0" xfId="33" applyFont="1" applyFill="1" applyAlignment="1">
      <alignment horizontal="left" vertical="center"/>
      <protection/>
    </xf>
    <xf numFmtId="0" fontId="7" fillId="0" borderId="0" xfId="33" applyFont="1" applyFill="1" applyAlignment="1">
      <alignment vertical="center"/>
      <protection/>
    </xf>
    <xf numFmtId="49" fontId="3" fillId="0" borderId="17" xfId="33" applyNumberFormat="1" applyFont="1" applyFill="1" applyBorder="1" applyAlignment="1">
      <alignment vertical="center" wrapText="1"/>
      <protection/>
    </xf>
    <xf numFmtId="0" fontId="11" fillId="0" borderId="17" xfId="33" applyFont="1" applyFill="1" applyBorder="1" applyAlignment="1">
      <alignment vertical="center" wrapText="1"/>
      <protection/>
    </xf>
    <xf numFmtId="0" fontId="11" fillId="0" borderId="17" xfId="33" applyFont="1" applyFill="1" applyBorder="1" applyAlignment="1">
      <alignment horizontal="center" vertical="center" wrapText="1"/>
      <protection/>
    </xf>
    <xf numFmtId="172" fontId="11" fillId="0" borderId="17" xfId="33" applyNumberFormat="1" applyFont="1" applyFill="1" applyBorder="1" applyAlignment="1">
      <alignment horizontal="center" vertical="center" wrapText="1"/>
      <protection/>
    </xf>
    <xf numFmtId="0" fontId="10" fillId="0" borderId="17" xfId="33" applyFont="1" applyFill="1" applyBorder="1" applyAlignment="1">
      <alignment horizontal="left" vertical="center" wrapText="1"/>
      <protection/>
    </xf>
    <xf numFmtId="0" fontId="3" fillId="0" borderId="17" xfId="33" applyFont="1" applyFill="1" applyBorder="1" applyAlignment="1">
      <alignment vertical="center"/>
      <protection/>
    </xf>
    <xf numFmtId="0" fontId="10" fillId="0" borderId="17" xfId="33" applyFont="1" applyFill="1" applyBorder="1" applyAlignment="1">
      <alignment horizontal="left" vertical="center" wrapText="1" indent="2"/>
      <protection/>
    </xf>
    <xf numFmtId="0" fontId="10" fillId="0" borderId="17" xfId="33" applyFont="1" applyFill="1" applyBorder="1" applyAlignment="1">
      <alignment vertical="center" wrapText="1"/>
      <protection/>
    </xf>
    <xf numFmtId="49" fontId="3" fillId="0" borderId="10" xfId="33" applyNumberFormat="1" applyFont="1" applyFill="1" applyBorder="1" applyAlignment="1">
      <alignment vertical="center" wrapText="1"/>
      <protection/>
    </xf>
    <xf numFmtId="0" fontId="11" fillId="0" borderId="10" xfId="33" applyFont="1" applyFill="1" applyBorder="1" applyAlignment="1">
      <alignment vertical="center" wrapText="1"/>
      <protection/>
    </xf>
    <xf numFmtId="0" fontId="11" fillId="0" borderId="10" xfId="33" applyFont="1" applyFill="1" applyBorder="1" applyAlignment="1">
      <alignment horizontal="center" vertical="center" wrapText="1"/>
      <protection/>
    </xf>
    <xf numFmtId="172" fontId="11" fillId="0" borderId="10" xfId="33" applyNumberFormat="1" applyFont="1" applyFill="1" applyBorder="1" applyAlignment="1">
      <alignment horizontal="center" vertical="center" wrapText="1"/>
      <protection/>
    </xf>
    <xf numFmtId="0" fontId="10" fillId="0" borderId="17" xfId="33" applyFont="1" applyFill="1" applyBorder="1" applyAlignment="1">
      <alignment horizontal="left" vertical="center" wrapText="1" indent="3"/>
      <protection/>
    </xf>
    <xf numFmtId="49" fontId="7" fillId="0" borderId="17" xfId="33" applyNumberFormat="1" applyFont="1" applyFill="1" applyBorder="1" applyAlignment="1">
      <alignment vertical="center" wrapText="1"/>
      <protection/>
    </xf>
    <xf numFmtId="49" fontId="10" fillId="0" borderId="17" xfId="33" applyNumberFormat="1" applyFont="1" applyFill="1" applyBorder="1" applyAlignment="1">
      <alignment vertical="center" wrapText="1"/>
      <protection/>
    </xf>
    <xf numFmtId="0" fontId="11" fillId="0" borderId="0" xfId="0" applyFont="1" applyAlignment="1">
      <alignment vertical="top" wrapText="1"/>
    </xf>
    <xf numFmtId="0" fontId="10" fillId="0" borderId="0" xfId="0" applyFont="1" applyAlignment="1">
      <alignment/>
    </xf>
    <xf numFmtId="0" fontId="11" fillId="0" borderId="0" xfId="0" applyFont="1" applyAlignment="1">
      <alignment vertical="top"/>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justify" vertical="center"/>
    </xf>
    <xf numFmtId="0" fontId="10" fillId="0" borderId="17" xfId="0" applyFont="1" applyBorder="1" applyAlignment="1">
      <alignment horizontal="center" vertical="center" wrapText="1"/>
    </xf>
    <xf numFmtId="0" fontId="10" fillId="0" borderId="17" xfId="0" applyFont="1" applyBorder="1" applyAlignment="1">
      <alignment vertical="center" wrapText="1"/>
    </xf>
    <xf numFmtId="3" fontId="10" fillId="0" borderId="17" xfId="0" applyNumberFormat="1" applyFont="1" applyBorder="1" applyAlignment="1">
      <alignment horizontal="center" vertical="center" wrapText="1"/>
    </xf>
    <xf numFmtId="172" fontId="10" fillId="0" borderId="17" xfId="0" applyNumberFormat="1" applyFont="1" applyBorder="1" applyAlignment="1">
      <alignment horizontal="center"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3" fontId="11" fillId="34" borderId="17" xfId="0" applyNumberFormat="1" applyFont="1" applyFill="1" applyBorder="1" applyAlignment="1">
      <alignment horizontal="center" vertical="center" wrapText="1"/>
    </xf>
    <xf numFmtId="3" fontId="11" fillId="0" borderId="17" xfId="0" applyNumberFormat="1" applyFont="1" applyBorder="1" applyAlignment="1">
      <alignment horizontal="center" vertical="center" wrapText="1"/>
    </xf>
    <xf numFmtId="172" fontId="11" fillId="0" borderId="17" xfId="0" applyNumberFormat="1" applyFont="1" applyBorder="1" applyAlignment="1">
      <alignment horizontal="center" vertical="center" wrapText="1"/>
    </xf>
    <xf numFmtId="0" fontId="11" fillId="0" borderId="0" xfId="0" applyFont="1" applyAlignment="1">
      <alignment/>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172" fontId="10"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10" fillId="0" borderId="17" xfId="57" applyFont="1" applyFill="1" applyBorder="1" applyAlignment="1">
      <alignment horizontal="center" vertical="center" wrapText="1"/>
      <protection/>
    </xf>
    <xf numFmtId="0" fontId="10" fillId="36" borderId="21" xfId="0" applyFont="1" applyFill="1" applyBorder="1" applyAlignment="1">
      <alignment horizontal="center" wrapText="1"/>
    </xf>
    <xf numFmtId="0" fontId="10" fillId="0" borderId="17" xfId="60" applyFont="1" applyFill="1" applyBorder="1" applyAlignment="1">
      <alignment horizontal="center" vertical="center" wrapText="1"/>
      <protection/>
    </xf>
    <xf numFmtId="0" fontId="10" fillId="0" borderId="17" xfId="0" applyFont="1" applyBorder="1" applyAlignment="1">
      <alignment horizontal="left" vertical="center" wrapText="1" indent="2"/>
    </xf>
    <xf numFmtId="0" fontId="10" fillId="0" borderId="24"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11" fillId="36" borderId="0" xfId="0" applyFont="1" applyFill="1" applyBorder="1" applyAlignment="1">
      <alignment horizontal="left" vertical="center" wrapText="1"/>
    </xf>
    <xf numFmtId="0" fontId="10" fillId="36" borderId="17" xfId="0" applyFont="1" applyFill="1" applyBorder="1" applyAlignment="1">
      <alignment horizontal="center" vertical="center" wrapText="1"/>
    </xf>
    <xf numFmtId="0" fontId="10" fillId="34" borderId="29" xfId="0" applyFont="1" applyFill="1" applyBorder="1" applyAlignment="1">
      <alignment horizontal="left" vertical="center" wrapText="1"/>
    </xf>
    <xf numFmtId="0" fontId="10" fillId="0" borderId="0" xfId="0" applyFont="1" applyAlignment="1">
      <alignment horizontal="left" wrapText="1"/>
    </xf>
    <xf numFmtId="0" fontId="11" fillId="36" borderId="22" xfId="0" applyFont="1" applyFill="1" applyBorder="1" applyAlignment="1">
      <alignment horizontal="left" vertical="center" wrapText="1"/>
    </xf>
    <xf numFmtId="0" fontId="3" fillId="36" borderId="17" xfId="0" applyFont="1" applyFill="1" applyBorder="1" applyAlignment="1">
      <alignment horizontal="center" vertical="center" wrapText="1"/>
    </xf>
    <xf numFmtId="0" fontId="3" fillId="36" borderId="23" xfId="0" applyFont="1" applyFill="1" applyBorder="1" applyAlignment="1">
      <alignment horizontal="center" vertical="center" wrapText="1"/>
    </xf>
    <xf numFmtId="0" fontId="10" fillId="36" borderId="0" xfId="0" applyFont="1" applyFill="1" applyBorder="1" applyAlignment="1">
      <alignment horizontal="left" vertical="center" wrapText="1"/>
    </xf>
    <xf numFmtId="0" fontId="7" fillId="0" borderId="17" xfId="0" applyFont="1" applyBorder="1" applyAlignment="1">
      <alignment horizontal="center" vertical="center" wrapText="1"/>
    </xf>
    <xf numFmtId="0" fontId="10" fillId="0" borderId="29" xfId="0" applyFont="1" applyFill="1" applyBorder="1" applyAlignment="1">
      <alignment horizontal="left" vertical="center" wrapText="1"/>
    </xf>
    <xf numFmtId="0" fontId="11" fillId="36" borderId="17"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0" fillId="0" borderId="0" xfId="0" applyFont="1" applyFill="1" applyAlignment="1">
      <alignment horizontal="left" wrapText="1"/>
    </xf>
    <xf numFmtId="0" fontId="10" fillId="0" borderId="0" xfId="0" applyFont="1" applyFill="1" applyAlignment="1">
      <alignment horizontal="left"/>
    </xf>
    <xf numFmtId="0" fontId="7" fillId="0" borderId="22" xfId="0" applyFont="1" applyFill="1" applyBorder="1" applyAlignment="1">
      <alignment horizontal="left" vertical="center" wrapText="1"/>
    </xf>
    <xf numFmtId="0" fontId="11" fillId="0" borderId="0" xfId="0" applyFont="1" applyFill="1" applyAlignment="1">
      <alignment horizontal="center"/>
    </xf>
    <xf numFmtId="0" fontId="12"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Border="1" applyAlignment="1">
      <alignment horizontal="left" vertical="center" wrapText="1"/>
    </xf>
    <xf numFmtId="0" fontId="10" fillId="0" borderId="0" xfId="0" applyFont="1" applyFill="1" applyAlignment="1">
      <alignment horizontal="left" vertical="center" wrapText="1"/>
    </xf>
    <xf numFmtId="0" fontId="7" fillId="0" borderId="0" xfId="33" applyFont="1" applyAlignment="1">
      <alignment horizontal="left" vertical="center"/>
      <protection/>
    </xf>
    <xf numFmtId="0" fontId="75" fillId="36" borderId="0" xfId="0" applyFont="1" applyFill="1" applyAlignment="1">
      <alignment horizontal="center"/>
    </xf>
    <xf numFmtId="0" fontId="10" fillId="0" borderId="0" xfId="33" applyFont="1" applyBorder="1" applyAlignment="1">
      <alignment horizontal="left" vertical="center" wrapText="1"/>
      <protection/>
    </xf>
    <xf numFmtId="0" fontId="10" fillId="33" borderId="0" xfId="33" applyFont="1" applyFill="1" applyBorder="1" applyAlignment="1">
      <alignment horizontal="left" vertical="center" wrapText="1"/>
      <protection/>
    </xf>
    <xf numFmtId="0" fontId="74" fillId="36" borderId="0" xfId="0" applyFont="1" applyFill="1" applyAlignment="1">
      <alignment horizontal="center"/>
    </xf>
    <xf numFmtId="0" fontId="10" fillId="36" borderId="0" xfId="0" applyFont="1" applyFill="1" applyAlignment="1">
      <alignment horizontal="left" vertical="center" wrapText="1"/>
    </xf>
    <xf numFmtId="0" fontId="3" fillId="36" borderId="24"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11" fillId="0" borderId="22" xfId="0" applyFont="1" applyFill="1" applyBorder="1" applyAlignment="1">
      <alignment horizontal="left" vertical="center" wrapText="1"/>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0" fillId="36" borderId="24" xfId="0" applyFont="1" applyFill="1" applyBorder="1" applyAlignment="1">
      <alignment horizontal="left" vertical="center" wrapText="1"/>
    </xf>
    <xf numFmtId="0" fontId="10" fillId="36" borderId="21" xfId="0" applyFont="1" applyFill="1" applyBorder="1" applyAlignment="1">
      <alignment horizontal="left" vertical="center" wrapText="1"/>
    </xf>
    <xf numFmtId="0" fontId="10" fillId="36" borderId="24"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72" fillId="0" borderId="24" xfId="0" applyFont="1" applyBorder="1" applyAlignment="1">
      <alignment horizontal="center" vertical="center" wrapText="1"/>
    </xf>
    <xf numFmtId="0" fontId="72" fillId="0" borderId="21" xfId="0" applyFont="1" applyBorder="1" applyAlignment="1">
      <alignment horizontal="center" vertical="center" wrapText="1"/>
    </xf>
    <xf numFmtId="0" fontId="10" fillId="36" borderId="32"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29" xfId="0" applyFont="1" applyFill="1" applyBorder="1" applyAlignment="1">
      <alignment horizontal="center" vertical="center" wrapText="1"/>
    </xf>
    <xf numFmtId="0" fontId="10" fillId="36" borderId="33" xfId="0" applyFont="1" applyFill="1" applyBorder="1" applyAlignment="1">
      <alignment horizontal="center" vertical="center" wrapText="1"/>
    </xf>
    <xf numFmtId="0" fontId="73" fillId="36" borderId="0" xfId="0" applyFont="1" applyFill="1" applyAlignment="1">
      <alignment horizontal="center"/>
    </xf>
    <xf numFmtId="0" fontId="72" fillId="0" borderId="17" xfId="0" applyFont="1" applyBorder="1" applyAlignment="1">
      <alignment horizontal="center" vertical="center" wrapText="1"/>
    </xf>
    <xf numFmtId="0" fontId="7" fillId="0" borderId="0" xfId="33" applyFont="1" applyAlignment="1">
      <alignment horizontal="left"/>
      <protection/>
    </xf>
    <xf numFmtId="0" fontId="7" fillId="0" borderId="0" xfId="34" applyNumberFormat="1" applyFont="1" applyFill="1" applyAlignment="1" applyProtection="1">
      <alignment horizontal="left"/>
      <protection/>
    </xf>
    <xf numFmtId="0" fontId="72" fillId="0" borderId="0" xfId="58" applyFont="1" applyFill="1" applyAlignment="1">
      <alignment horizontal="left"/>
      <protection/>
    </xf>
    <xf numFmtId="0" fontId="8" fillId="33" borderId="0" xfId="34" applyNumberFormat="1" applyFont="1" applyFill="1" applyAlignment="1" applyProtection="1">
      <alignment horizontal="center"/>
      <protection/>
    </xf>
    <xf numFmtId="0" fontId="9" fillId="33" borderId="0" xfId="34" applyNumberFormat="1" applyFont="1" applyFill="1" applyAlignment="1" applyProtection="1">
      <alignment horizontal="center"/>
      <protection/>
    </xf>
    <xf numFmtId="0" fontId="7" fillId="33" borderId="0" xfId="34" applyNumberFormat="1" applyFont="1" applyFill="1" applyAlignment="1" applyProtection="1">
      <alignment horizontal="center"/>
      <protection/>
    </xf>
    <xf numFmtId="0" fontId="8" fillId="33" borderId="0" xfId="34" applyNumberFormat="1" applyFont="1" applyFill="1" applyAlignment="1" applyProtection="1">
      <alignment vertical="center" wrapText="1"/>
      <protection/>
    </xf>
    <xf numFmtId="0" fontId="8" fillId="33" borderId="0" xfId="34" applyNumberFormat="1" applyFont="1" applyFill="1" applyAlignment="1" applyProtection="1">
      <alignment horizontal="left" vertical="center" wrapText="1"/>
      <protection/>
    </xf>
    <xf numFmtId="0" fontId="7" fillId="0" borderId="0" xfId="34" applyNumberFormat="1" applyFont="1" applyFill="1" applyAlignment="1" applyProtection="1">
      <alignment horizontal="left" wrapText="1"/>
      <protection/>
    </xf>
    <xf numFmtId="0" fontId="0" fillId="33" borderId="0" xfId="34" applyNumberFormat="1" applyFont="1" applyFill="1" applyAlignment="1" applyProtection="1">
      <alignment horizontal="left" vertical="center" wrapText="1"/>
      <protection/>
    </xf>
    <xf numFmtId="0" fontId="7" fillId="33" borderId="0" xfId="34" applyNumberFormat="1" applyFont="1" applyFill="1" applyAlignment="1" applyProtection="1">
      <alignment horizontal="left" vertical="center" wrapText="1"/>
      <protection/>
    </xf>
    <xf numFmtId="0" fontId="7" fillId="0" borderId="17" xfId="34" applyNumberFormat="1" applyFont="1" applyFill="1" applyBorder="1" applyAlignment="1" applyProtection="1">
      <alignment horizontal="center" vertical="center" wrapText="1"/>
      <protection/>
    </xf>
    <xf numFmtId="0" fontId="18" fillId="0" borderId="0" xfId="58" applyNumberFormat="1" applyFill="1">
      <alignment/>
      <protection/>
    </xf>
    <xf numFmtId="0" fontId="8" fillId="33" borderId="34" xfId="34" applyNumberFormat="1" applyFont="1" applyFill="1" applyBorder="1" applyAlignment="1" applyProtection="1">
      <alignment horizontal="left" vertical="center" wrapText="1"/>
      <protection/>
    </xf>
    <xf numFmtId="0" fontId="8" fillId="33" borderId="25" xfId="34" applyNumberFormat="1" applyFont="1" applyFill="1" applyBorder="1" applyAlignment="1" applyProtection="1">
      <alignment horizontal="center" vertical="center" wrapText="1"/>
      <protection/>
    </xf>
    <xf numFmtId="0" fontId="7" fillId="33" borderId="17" xfId="34" applyNumberFormat="1" applyFont="1" applyFill="1" applyBorder="1" applyAlignment="1" applyProtection="1">
      <alignment horizontal="center" vertical="center" wrapText="1"/>
      <protection/>
    </xf>
    <xf numFmtId="0" fontId="8" fillId="33" borderId="0" xfId="34" applyNumberFormat="1" applyFont="1" applyFill="1" applyBorder="1" applyAlignment="1" applyProtection="1">
      <alignment horizontal="left" vertical="center" wrapText="1"/>
      <protection/>
    </xf>
    <xf numFmtId="0" fontId="16" fillId="33" borderId="17" xfId="34" applyNumberFormat="1" applyFont="1" applyFill="1" applyBorder="1" applyAlignment="1" applyProtection="1">
      <alignment horizontal="center" vertical="center" wrapText="1"/>
      <protection/>
    </xf>
    <xf numFmtId="0" fontId="18" fillId="33" borderId="0" xfId="58" applyNumberFormat="1" applyFill="1" applyBorder="1">
      <alignment/>
      <protection/>
    </xf>
    <xf numFmtId="0" fontId="18" fillId="33" borderId="26" xfId="58" applyNumberFormat="1" applyFill="1" applyBorder="1">
      <alignment/>
      <protection/>
    </xf>
    <xf numFmtId="0" fontId="7" fillId="0" borderId="17" xfId="0" applyFont="1" applyBorder="1" applyAlignment="1">
      <alignment horizontal="center" vertical="center" wrapText="1"/>
    </xf>
    <xf numFmtId="0" fontId="7" fillId="0" borderId="0" xfId="0" applyFont="1" applyAlignment="1">
      <alignment horizontal="left"/>
    </xf>
    <xf numFmtId="0" fontId="8" fillId="34" borderId="0" xfId="0" applyFont="1" applyFill="1" applyBorder="1" applyAlignment="1">
      <alignment horizontal="left" vertical="center" wrapText="1"/>
    </xf>
    <xf numFmtId="0" fontId="8" fillId="34" borderId="0" xfId="0" applyFont="1" applyFill="1" applyAlignment="1">
      <alignment horizontal="center"/>
    </xf>
    <xf numFmtId="0" fontId="9" fillId="34" borderId="0" xfId="0" applyFont="1" applyFill="1" applyAlignment="1">
      <alignment horizontal="center"/>
    </xf>
    <xf numFmtId="0" fontId="7" fillId="34" borderId="0" xfId="0" applyFont="1" applyFill="1" applyAlignment="1">
      <alignment horizontal="center"/>
    </xf>
    <xf numFmtId="0" fontId="76" fillId="0" borderId="0" xfId="58" applyFont="1" applyFill="1" applyAlignment="1">
      <alignment horizontal="center"/>
      <protection/>
    </xf>
    <xf numFmtId="0" fontId="72" fillId="0" borderId="0" xfId="58" applyFont="1" applyFill="1" applyAlignment="1">
      <alignment horizontal="center"/>
      <protection/>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25" fillId="0" borderId="21" xfId="0" applyFont="1" applyBorder="1" applyAlignment="1">
      <alignment horizontal="center"/>
    </xf>
    <xf numFmtId="0" fontId="10" fillId="0" borderId="22" xfId="0" applyFont="1" applyFill="1" applyBorder="1" applyAlignment="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10" fillId="33" borderId="10" xfId="33" applyFont="1" applyFill="1" applyBorder="1" applyAlignment="1">
      <alignment horizontal="center" vertical="center" wrapText="1"/>
      <protection/>
    </xf>
    <xf numFmtId="0" fontId="11" fillId="36" borderId="0" xfId="0" applyFont="1" applyFill="1" applyBorder="1" applyAlignment="1">
      <alignment vertical="center" wrapText="1"/>
    </xf>
    <xf numFmtId="0" fontId="10" fillId="36" borderId="20"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11" fillId="33" borderId="17" xfId="33" applyFont="1" applyFill="1" applyBorder="1" applyAlignment="1">
      <alignment horizontal="center" vertical="center" wrapText="1"/>
      <protection/>
    </xf>
    <xf numFmtId="0" fontId="7" fillId="0" borderId="19" xfId="0" applyFont="1" applyBorder="1" applyAlignment="1">
      <alignment horizontal="center" vertical="center" wrapText="1"/>
    </xf>
    <xf numFmtId="0" fontId="7" fillId="0" borderId="0" xfId="0" applyFont="1" applyFill="1" applyAlignment="1">
      <alignment horizontal="left" vertical="center" wrapText="1"/>
    </xf>
    <xf numFmtId="0" fontId="8" fillId="0" borderId="0" xfId="34" applyNumberFormat="1" applyFont="1" applyFill="1" applyAlignment="1" applyProtection="1">
      <alignment horizontal="left" vertical="center" wrapText="1"/>
      <protection/>
    </xf>
    <xf numFmtId="0" fontId="7" fillId="0" borderId="14" xfId="34" applyNumberFormat="1" applyFont="1" applyFill="1" applyBorder="1" applyAlignment="1" applyProtection="1">
      <alignment horizontal="center" vertical="center" wrapText="1"/>
      <protection/>
    </xf>
    <xf numFmtId="0" fontId="7" fillId="0" borderId="0" xfId="34" applyNumberFormat="1" applyFont="1" applyFill="1" applyAlignment="1" applyProtection="1">
      <alignment horizontal="left" vertical="center" wrapText="1"/>
      <protection/>
    </xf>
    <xf numFmtId="0" fontId="8" fillId="0" borderId="34" xfId="34" applyNumberFormat="1" applyFont="1" applyFill="1" applyBorder="1" applyAlignment="1" applyProtection="1">
      <alignment horizontal="left" vertical="center" wrapText="1"/>
      <protection/>
    </xf>
    <xf numFmtId="0" fontId="16" fillId="0" borderId="14" xfId="34" applyNumberFormat="1" applyFont="1" applyFill="1" applyBorder="1" applyAlignment="1" applyProtection="1">
      <alignment horizontal="center" vertical="center" wrapText="1"/>
      <protection/>
    </xf>
    <xf numFmtId="0" fontId="8" fillId="0" borderId="37" xfId="34" applyNumberFormat="1" applyFont="1" applyFill="1" applyBorder="1" applyAlignment="1" applyProtection="1">
      <alignment horizontal="left" vertical="center" wrapText="1"/>
      <protection/>
    </xf>
    <xf numFmtId="0" fontId="8" fillId="0" borderId="14" xfId="34" applyNumberFormat="1" applyFont="1" applyFill="1" applyBorder="1" applyAlignment="1" applyProtection="1">
      <alignment horizontal="center" vertical="center" wrapText="1"/>
      <protection/>
    </xf>
    <xf numFmtId="0" fontId="8" fillId="0" borderId="0" xfId="34" applyNumberFormat="1" applyFont="1" applyFill="1" applyAlignment="1" applyProtection="1">
      <alignment horizontal="center"/>
      <protection/>
    </xf>
    <xf numFmtId="0" fontId="9" fillId="0" borderId="0" xfId="34" applyNumberFormat="1" applyFont="1" applyFill="1" applyAlignment="1" applyProtection="1">
      <alignment horizontal="center"/>
      <protection/>
    </xf>
    <xf numFmtId="0" fontId="7" fillId="0" borderId="0" xfId="34" applyNumberFormat="1" applyFont="1" applyFill="1" applyAlignment="1" applyProtection="1">
      <alignment horizontal="center"/>
      <protection/>
    </xf>
    <xf numFmtId="0" fontId="8" fillId="0" borderId="0" xfId="34" applyNumberFormat="1" applyFont="1" applyFill="1" applyAlignment="1" applyProtection="1">
      <alignment horizontal="justify" vertical="center" wrapText="1"/>
      <protection/>
    </xf>
    <xf numFmtId="0" fontId="11" fillId="33" borderId="0" xfId="33" applyFont="1" applyFill="1" applyBorder="1" applyAlignment="1">
      <alignment horizontal="left" vertical="center" wrapText="1"/>
      <protection/>
    </xf>
    <xf numFmtId="0" fontId="10" fillId="0" borderId="0" xfId="33" applyFont="1" applyBorder="1" applyAlignment="1">
      <alignment horizontal="left" wrapText="1"/>
      <protection/>
    </xf>
    <xf numFmtId="0" fontId="8" fillId="33" borderId="0" xfId="33" applyFont="1" applyFill="1" applyBorder="1" applyAlignment="1">
      <alignment horizontal="center"/>
      <protection/>
    </xf>
    <xf numFmtId="0" fontId="9" fillId="33" borderId="0" xfId="33" applyFont="1" applyFill="1" applyBorder="1" applyAlignment="1">
      <alignment horizontal="center"/>
      <protection/>
    </xf>
    <xf numFmtId="0" fontId="7" fillId="33" borderId="0" xfId="33" applyFont="1" applyFill="1" applyBorder="1" applyAlignment="1">
      <alignment horizontal="center"/>
      <protection/>
    </xf>
    <xf numFmtId="0" fontId="7" fillId="0" borderId="10" xfId="33" applyFont="1" applyBorder="1" applyAlignment="1">
      <alignment horizontal="center" vertical="center" wrapText="1"/>
      <protection/>
    </xf>
    <xf numFmtId="0" fontId="10" fillId="0" borderId="0" xfId="33" applyFont="1" applyFill="1" applyBorder="1" applyAlignment="1">
      <alignment horizontal="left" vertical="center" wrapText="1"/>
      <protection/>
    </xf>
    <xf numFmtId="0" fontId="11" fillId="33" borderId="38" xfId="33" applyFont="1" applyFill="1" applyBorder="1" applyAlignment="1">
      <alignment horizontal="left" vertical="center" wrapText="1"/>
      <protection/>
    </xf>
    <xf numFmtId="0" fontId="11" fillId="33" borderId="10" xfId="33" applyFont="1" applyFill="1" applyBorder="1" applyAlignment="1">
      <alignment horizontal="center" vertical="center" wrapText="1"/>
      <protection/>
    </xf>
    <xf numFmtId="0" fontId="10" fillId="33" borderId="39" xfId="33" applyFont="1" applyFill="1" applyBorder="1" applyAlignment="1">
      <alignment horizontal="center" vertical="center" wrapText="1"/>
      <protection/>
    </xf>
    <xf numFmtId="0" fontId="10" fillId="33" borderId="12" xfId="33" applyFont="1" applyFill="1" applyBorder="1" applyAlignment="1">
      <alignment horizontal="center" vertical="center" wrapText="1"/>
      <protection/>
    </xf>
    <xf numFmtId="0" fontId="3" fillId="33" borderId="10" xfId="33" applyFont="1" applyFill="1" applyBorder="1" applyAlignment="1">
      <alignment horizontal="center" vertical="center" wrapText="1"/>
      <protection/>
    </xf>
    <xf numFmtId="0" fontId="3" fillId="33" borderId="27" xfId="33" applyFont="1" applyFill="1" applyBorder="1" applyAlignment="1">
      <alignment horizontal="center" vertical="center" wrapText="1"/>
      <protection/>
    </xf>
    <xf numFmtId="0" fontId="8" fillId="33" borderId="0" xfId="33" applyFont="1" applyFill="1" applyBorder="1" applyAlignment="1">
      <alignment horizontal="left" vertical="center" wrapText="1"/>
      <protection/>
    </xf>
    <xf numFmtId="0" fontId="7" fillId="33" borderId="14" xfId="34" applyNumberFormat="1" applyFont="1" applyFill="1" applyBorder="1" applyAlignment="1" applyProtection="1">
      <alignment horizontal="center" vertical="center" wrapText="1"/>
      <protection/>
    </xf>
    <xf numFmtId="0" fontId="8" fillId="33" borderId="37" xfId="34" applyNumberFormat="1" applyFont="1" applyFill="1" applyBorder="1" applyAlignment="1" applyProtection="1">
      <alignment horizontal="left" vertical="center" wrapText="1"/>
      <protection/>
    </xf>
    <xf numFmtId="0" fontId="18" fillId="33" borderId="0" xfId="58" applyNumberFormat="1" applyFill="1">
      <alignment/>
      <protection/>
    </xf>
    <xf numFmtId="0" fontId="72" fillId="0" borderId="0" xfId="0" applyFont="1" applyFill="1" applyAlignment="1">
      <alignment horizontal="left" vertical="center" wrapText="1"/>
    </xf>
    <xf numFmtId="0" fontId="11" fillId="36" borderId="2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3" borderId="27" xfId="33" applyFont="1" applyFill="1" applyBorder="1" applyAlignment="1">
      <alignment horizontal="left" vertical="center" wrapText="1"/>
      <protection/>
    </xf>
    <xf numFmtId="0" fontId="11" fillId="33" borderId="41" xfId="33" applyFont="1" applyFill="1" applyBorder="1" applyAlignment="1">
      <alignment horizontal="center" vertical="center" wrapText="1"/>
      <protection/>
    </xf>
    <xf numFmtId="0" fontId="11" fillId="33" borderId="42" xfId="33" applyFont="1" applyFill="1" applyBorder="1" applyAlignment="1">
      <alignment horizontal="center" vertical="center" wrapText="1"/>
      <protection/>
    </xf>
    <xf numFmtId="0" fontId="11" fillId="33" borderId="43" xfId="33" applyFont="1" applyFill="1" applyBorder="1" applyAlignment="1">
      <alignment horizontal="center" vertical="center" wrapText="1"/>
      <protection/>
    </xf>
    <xf numFmtId="0" fontId="10" fillId="33" borderId="44" xfId="33" applyFont="1" applyFill="1" applyBorder="1" applyAlignment="1">
      <alignment vertical="center" wrapText="1"/>
      <protection/>
    </xf>
    <xf numFmtId="0" fontId="10" fillId="33" borderId="39" xfId="33" applyFont="1" applyFill="1" applyBorder="1" applyAlignment="1">
      <alignment vertical="center" wrapText="1"/>
      <protection/>
    </xf>
    <xf numFmtId="0" fontId="10" fillId="33" borderId="45" xfId="33" applyFont="1" applyFill="1" applyBorder="1" applyAlignment="1">
      <alignment horizontal="center" vertical="center" wrapText="1"/>
      <protection/>
    </xf>
    <xf numFmtId="0" fontId="11" fillId="33" borderId="46" xfId="33" applyFont="1" applyFill="1" applyBorder="1" applyAlignment="1">
      <alignment horizontal="left" vertical="center" wrapText="1"/>
      <protection/>
    </xf>
    <xf numFmtId="0" fontId="10" fillId="33" borderId="17" xfId="33" applyFont="1" applyFill="1" applyBorder="1" applyAlignment="1">
      <alignment horizontal="center" vertical="center" wrapText="1"/>
      <protection/>
    </xf>
    <xf numFmtId="0" fontId="7" fillId="0" borderId="0" xfId="0" applyFont="1" applyFill="1" applyAlignment="1">
      <alignment horizontal="left" vertical="center" wrapText="1"/>
    </xf>
    <xf numFmtId="0" fontId="8" fillId="33" borderId="17" xfId="34" applyNumberFormat="1" applyFont="1" applyFill="1" applyBorder="1" applyAlignment="1" applyProtection="1">
      <alignment horizontal="center" vertical="center" wrapText="1"/>
      <protection/>
    </xf>
    <xf numFmtId="0" fontId="7" fillId="0" borderId="15" xfId="34" applyNumberFormat="1" applyFont="1" applyFill="1" applyBorder="1" applyAlignment="1" applyProtection="1">
      <alignment horizontal="center" vertical="center" wrapText="1"/>
      <protection/>
    </xf>
    <xf numFmtId="0" fontId="7" fillId="0" borderId="26" xfId="34" applyNumberFormat="1" applyFont="1" applyFill="1" applyBorder="1" applyAlignment="1" applyProtection="1">
      <alignment horizontal="center" vertical="center" wrapText="1"/>
      <protection/>
    </xf>
    <xf numFmtId="0" fontId="7" fillId="0" borderId="47" xfId="34" applyNumberFormat="1" applyFont="1" applyFill="1" applyBorder="1" applyAlignment="1" applyProtection="1">
      <alignment horizontal="center" vertical="center" wrapText="1"/>
      <protection/>
    </xf>
    <xf numFmtId="0" fontId="18" fillId="0" borderId="26" xfId="58" applyNumberFormat="1" applyFill="1" applyBorder="1">
      <alignment/>
      <protection/>
    </xf>
    <xf numFmtId="0" fontId="16" fillId="0" borderId="17" xfId="34" applyNumberFormat="1" applyFont="1" applyFill="1" applyBorder="1" applyAlignment="1" applyProtection="1">
      <alignment horizontal="center" vertical="center" wrapText="1"/>
      <protection/>
    </xf>
    <xf numFmtId="0" fontId="8" fillId="0" borderId="48" xfId="34" applyNumberFormat="1" applyFont="1" applyFill="1" applyBorder="1" applyAlignment="1" applyProtection="1">
      <alignment horizontal="center" vertical="center" wrapText="1"/>
      <protection/>
    </xf>
    <xf numFmtId="0" fontId="7" fillId="0" borderId="17" xfId="34" applyNumberFormat="1" applyFont="1" applyFill="1" applyBorder="1" applyAlignment="1" applyProtection="1">
      <alignment vertical="center" wrapText="1"/>
      <protection/>
    </xf>
    <xf numFmtId="0" fontId="8" fillId="0" borderId="0" xfId="34" applyNumberFormat="1" applyFont="1" applyFill="1" applyBorder="1" applyAlignment="1" applyProtection="1">
      <alignment horizontal="left" vertical="center" wrapText="1"/>
      <protection/>
    </xf>
    <xf numFmtId="0" fontId="7" fillId="0" borderId="12" xfId="33" applyFont="1" applyBorder="1" applyAlignment="1">
      <alignment horizontal="center" vertical="center" wrapText="1"/>
      <protection/>
    </xf>
    <xf numFmtId="0" fontId="7" fillId="0" borderId="11" xfId="33" applyFont="1" applyBorder="1" applyAlignment="1">
      <alignment horizontal="center" vertical="center" wrapText="1"/>
      <protection/>
    </xf>
    <xf numFmtId="0" fontId="7" fillId="0" borderId="13" xfId="33" applyFont="1" applyBorder="1" applyAlignment="1">
      <alignment horizontal="center" vertical="center" wrapText="1"/>
      <protection/>
    </xf>
    <xf numFmtId="0" fontId="7" fillId="0" borderId="27" xfId="33" applyFont="1" applyBorder="1" applyAlignment="1">
      <alignment horizontal="center" vertical="center" wrapText="1"/>
      <protection/>
    </xf>
    <xf numFmtId="0" fontId="7" fillId="0" borderId="49" xfId="33" applyFont="1" applyBorder="1" applyAlignment="1">
      <alignment horizontal="center" vertical="center" wrapText="1"/>
      <protection/>
    </xf>
    <xf numFmtId="0" fontId="10" fillId="33" borderId="11" xfId="33" applyFont="1" applyFill="1" applyBorder="1" applyAlignment="1">
      <alignment horizontal="center" vertical="center" wrapText="1"/>
      <protection/>
    </xf>
    <xf numFmtId="0" fontId="10" fillId="33" borderId="13" xfId="33" applyFont="1" applyFill="1" applyBorder="1" applyAlignment="1">
      <alignment horizontal="center" vertical="center" wrapText="1"/>
      <protection/>
    </xf>
    <xf numFmtId="0" fontId="10" fillId="33" borderId="27" xfId="33" applyFont="1" applyFill="1" applyBorder="1" applyAlignment="1">
      <alignment horizontal="center" vertical="center" wrapText="1"/>
      <protection/>
    </xf>
    <xf numFmtId="0" fontId="10" fillId="33" borderId="49" xfId="33" applyFont="1" applyFill="1" applyBorder="1" applyAlignment="1">
      <alignment horizontal="center" vertical="center" wrapText="1"/>
      <protection/>
    </xf>
    <xf numFmtId="0" fontId="8" fillId="34" borderId="0" xfId="0" applyFont="1" applyFill="1" applyAlignment="1">
      <alignment horizontal="center"/>
    </xf>
    <xf numFmtId="0" fontId="0" fillId="0" borderId="0" xfId="0" applyNumberFormat="1" applyFill="1" applyAlignment="1">
      <alignment/>
    </xf>
    <xf numFmtId="0" fontId="8" fillId="0" borderId="26" xfId="34" applyNumberFormat="1" applyFont="1" applyFill="1" applyBorder="1" applyAlignment="1" applyProtection="1">
      <alignment horizontal="left" vertical="center" wrapText="1"/>
      <protection/>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Alignment="1">
      <alignment horizontal="left"/>
    </xf>
    <xf numFmtId="0" fontId="72" fillId="36" borderId="0" xfId="0" applyFont="1" applyFill="1" applyAlignment="1">
      <alignment horizontal="left" vertical="center" wrapText="1"/>
    </xf>
    <xf numFmtId="0" fontId="76" fillId="36" borderId="0" xfId="0" applyFont="1" applyFill="1" applyBorder="1" applyAlignment="1">
      <alignment horizontal="left" vertical="center" wrapText="1"/>
    </xf>
    <xf numFmtId="0" fontId="72" fillId="36" borderId="0" xfId="0" applyFont="1" applyFill="1" applyAlignment="1">
      <alignment horizontal="left" wrapText="1"/>
    </xf>
    <xf numFmtId="0" fontId="72" fillId="36" borderId="22" xfId="0" applyFont="1" applyFill="1" applyBorder="1" applyAlignment="1">
      <alignment horizontal="left" vertical="center" wrapText="1"/>
    </xf>
    <xf numFmtId="0" fontId="76" fillId="36" borderId="0" xfId="0" applyFont="1" applyFill="1" applyAlignment="1">
      <alignment horizontal="center"/>
    </xf>
    <xf numFmtId="0" fontId="77" fillId="36" borderId="0" xfId="0" applyFont="1" applyFill="1" applyAlignment="1">
      <alignment horizontal="center"/>
    </xf>
    <xf numFmtId="0" fontId="72" fillId="36" borderId="0" xfId="0" applyFont="1" applyFill="1" applyAlignment="1">
      <alignment horizontal="center"/>
    </xf>
    <xf numFmtId="0" fontId="72" fillId="36" borderId="0" xfId="0" applyFont="1" applyFill="1" applyBorder="1" applyAlignment="1">
      <alignment horizontal="left" vertical="center" wrapText="1"/>
    </xf>
    <xf numFmtId="0" fontId="72" fillId="36" borderId="0" xfId="0" applyFont="1" applyFill="1" applyAlignment="1">
      <alignment horizontal="left"/>
    </xf>
    <xf numFmtId="0" fontId="10" fillId="33" borderId="44" xfId="33" applyFont="1" applyFill="1" applyBorder="1" applyAlignment="1">
      <alignment horizontal="center" vertical="center" wrapText="1"/>
      <protection/>
    </xf>
    <xf numFmtId="0" fontId="10" fillId="33" borderId="0" xfId="33" applyFont="1" applyFill="1" applyBorder="1" applyAlignment="1">
      <alignment horizontal="center" vertical="center" wrapText="1"/>
      <protection/>
    </xf>
    <xf numFmtId="0" fontId="10" fillId="33" borderId="51" xfId="33" applyFont="1" applyFill="1" applyBorder="1" applyAlignment="1">
      <alignment horizontal="center" vertical="center" wrapText="1"/>
      <protection/>
    </xf>
    <xf numFmtId="0" fontId="3" fillId="33" borderId="46" xfId="33" applyFont="1" applyFill="1" applyBorder="1" applyAlignment="1">
      <alignment horizontal="center" vertical="center" wrapText="1"/>
      <protection/>
    </xf>
    <xf numFmtId="0" fontId="10" fillId="36" borderId="40" xfId="0" applyFont="1" applyFill="1" applyBorder="1" applyAlignment="1">
      <alignment horizontal="center" vertical="center" wrapText="1"/>
    </xf>
    <xf numFmtId="0" fontId="72" fillId="0" borderId="0" xfId="0" applyFont="1" applyAlignment="1">
      <alignment horizontal="left" wrapText="1"/>
    </xf>
    <xf numFmtId="0" fontId="72" fillId="0" borderId="0" xfId="0" applyFont="1" applyAlignment="1">
      <alignment horizontal="left"/>
    </xf>
    <xf numFmtId="0" fontId="72" fillId="0" borderId="22" xfId="0" applyFont="1" applyFill="1" applyBorder="1" applyAlignment="1">
      <alignment horizontal="left" vertical="center" wrapText="1"/>
    </xf>
    <xf numFmtId="0" fontId="72" fillId="0" borderId="20"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40" xfId="0" applyFont="1" applyBorder="1" applyAlignment="1">
      <alignment horizontal="center" vertical="center" wrapText="1"/>
    </xf>
    <xf numFmtId="0" fontId="16" fillId="33" borderId="14" xfId="34" applyNumberFormat="1" applyFont="1" applyFill="1" applyBorder="1" applyAlignment="1" applyProtection="1">
      <alignment horizontal="center" vertical="center" wrapText="1"/>
      <protection/>
    </xf>
    <xf numFmtId="0" fontId="8" fillId="33" borderId="26" xfId="34" applyNumberFormat="1" applyFont="1" applyFill="1" applyBorder="1" applyAlignment="1" applyProtection="1">
      <alignment horizontal="left" vertical="center" wrapText="1"/>
      <protection/>
    </xf>
    <xf numFmtId="0" fontId="8" fillId="33" borderId="14" xfId="34" applyNumberFormat="1" applyFont="1" applyFill="1" applyBorder="1" applyAlignment="1" applyProtection="1">
      <alignment horizontal="center" vertical="center" wrapText="1"/>
      <protection/>
    </xf>
    <xf numFmtId="0" fontId="16" fillId="0" borderId="14" xfId="34" applyNumberFormat="1" applyFont="1" applyFill="1" applyBorder="1" applyAlignment="1" applyProtection="1">
      <alignment horizontal="left" vertical="center" wrapText="1"/>
      <protection/>
    </xf>
    <xf numFmtId="0" fontId="72" fillId="0" borderId="17" xfId="0" applyFont="1" applyFill="1" applyBorder="1" applyAlignment="1">
      <alignment horizontal="left" vertical="center" wrapText="1"/>
    </xf>
    <xf numFmtId="0" fontId="11" fillId="36" borderId="0" xfId="0" applyFont="1" applyFill="1" applyBorder="1" applyAlignment="1">
      <alignment horizontal="left" vertical="top" wrapText="1"/>
    </xf>
    <xf numFmtId="0" fontId="7" fillId="0" borderId="2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1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1" xfId="0" applyFont="1" applyBorder="1" applyAlignment="1">
      <alignment horizontal="center" vertical="center" wrapText="1"/>
    </xf>
    <xf numFmtId="0" fontId="11" fillId="0" borderId="0" xfId="0" applyFont="1" applyFill="1" applyBorder="1" applyAlignment="1">
      <alignment horizontal="right" vertical="center"/>
    </xf>
    <xf numFmtId="0" fontId="10" fillId="36" borderId="17" xfId="0" applyFont="1" applyFill="1" applyBorder="1" applyAlignment="1">
      <alignment horizontal="left" vertical="center" wrapText="1"/>
    </xf>
    <xf numFmtId="0" fontId="8" fillId="0" borderId="0" xfId="33" applyFont="1" applyFill="1" applyBorder="1" applyAlignment="1">
      <alignment horizontal="center"/>
      <protection/>
    </xf>
    <xf numFmtId="0" fontId="9" fillId="0" borderId="0" xfId="33" applyFont="1" applyFill="1" applyBorder="1" applyAlignment="1">
      <alignment horizontal="center"/>
      <protection/>
    </xf>
    <xf numFmtId="0" fontId="7" fillId="0" borderId="0" xfId="33" applyFont="1" applyFill="1" applyBorder="1" applyAlignment="1">
      <alignment horizontal="center"/>
      <protection/>
    </xf>
    <xf numFmtId="0" fontId="11" fillId="0" borderId="0" xfId="33" applyFont="1" applyFill="1" applyBorder="1" applyAlignment="1">
      <alignment horizontal="left" vertical="center" wrapText="1"/>
      <protection/>
    </xf>
    <xf numFmtId="0" fontId="11" fillId="0" borderId="45" xfId="33" applyFont="1" applyFill="1" applyBorder="1" applyAlignment="1">
      <alignment horizontal="center" vertical="center" wrapText="1"/>
      <protection/>
    </xf>
    <xf numFmtId="0" fontId="10" fillId="0" borderId="17" xfId="33" applyFont="1" applyFill="1" applyBorder="1" applyAlignment="1">
      <alignment horizontal="center" vertical="center" wrapText="1"/>
      <protection/>
    </xf>
    <xf numFmtId="0" fontId="3" fillId="0" borderId="17" xfId="33" applyFont="1" applyFill="1" applyBorder="1" applyAlignment="1">
      <alignment horizontal="center" vertical="center" wrapText="1"/>
      <protection/>
    </xf>
    <xf numFmtId="0" fontId="3" fillId="0" borderId="38" xfId="33" applyFont="1" applyFill="1" applyBorder="1" applyAlignment="1">
      <alignment horizontal="center" vertical="center" wrapText="1"/>
      <protection/>
    </xf>
    <xf numFmtId="0" fontId="10" fillId="0" borderId="10" xfId="33" applyFont="1" applyFill="1" applyBorder="1" applyAlignment="1">
      <alignment horizontal="center" vertical="center" wrapText="1"/>
      <protection/>
    </xf>
    <xf numFmtId="0" fontId="11" fillId="0" borderId="46" xfId="33" applyFont="1" applyFill="1" applyBorder="1" applyAlignment="1">
      <alignment horizontal="left" vertical="center" wrapText="1"/>
      <protection/>
    </xf>
    <xf numFmtId="0" fontId="3" fillId="0" borderId="0" xfId="33" applyFont="1" applyFill="1" applyBorder="1" applyAlignment="1">
      <alignment horizontal="center" vertical="center" wrapText="1"/>
      <protection/>
    </xf>
    <xf numFmtId="0" fontId="7" fillId="0" borderId="0" xfId="33" applyFont="1" applyFill="1" applyAlignment="1">
      <alignment horizontal="left"/>
      <protection/>
    </xf>
    <xf numFmtId="0" fontId="34" fillId="33" borderId="0" xfId="34" applyNumberFormat="1" applyFont="1" applyFill="1" applyAlignment="1" applyProtection="1">
      <alignment horizontal="left" vertical="center" wrapText="1"/>
      <protection/>
    </xf>
    <xf numFmtId="0" fontId="10" fillId="0" borderId="17" xfId="0" applyFont="1" applyBorder="1" applyAlignment="1">
      <alignment horizontal="center" vertical="center" wrapText="1"/>
    </xf>
    <xf numFmtId="0" fontId="10" fillId="0" borderId="24" xfId="57" applyFont="1" applyFill="1" applyBorder="1" applyAlignment="1">
      <alignment horizontal="center" vertical="center" wrapText="1"/>
      <protection/>
    </xf>
    <xf numFmtId="0" fontId="10" fillId="0" borderId="21" xfId="57" applyFont="1" applyFill="1" applyBorder="1" applyAlignment="1">
      <alignment horizontal="center" vertical="center" wrapText="1"/>
      <protection/>
    </xf>
    <xf numFmtId="0" fontId="10" fillId="0" borderId="17" xfId="57" applyFont="1" applyFill="1" applyBorder="1" applyAlignment="1">
      <alignment horizontal="center" vertical="center" wrapText="1"/>
      <protection/>
    </xf>
    <xf numFmtId="0" fontId="10" fillId="0" borderId="0" xfId="0" applyFont="1" applyAlignment="1">
      <alignment horizontal="left" vertical="center" wrapText="1"/>
    </xf>
    <xf numFmtId="0" fontId="10" fillId="0" borderId="0" xfId="0" applyFont="1" applyAlignment="1">
      <alignment horizontal="left" vertical="top" wrapText="1"/>
    </xf>
    <xf numFmtId="0" fontId="11" fillId="0" borderId="0" xfId="0" applyFont="1" applyBorder="1" applyAlignment="1">
      <alignment horizontal="center" vertical="center" wrapText="1"/>
    </xf>
    <xf numFmtId="49" fontId="10" fillId="0" borderId="0" xfId="0" applyNumberFormat="1" applyFont="1" applyAlignment="1">
      <alignment horizontal="justify" vertical="top"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Денежный 2" xfId="47"/>
    <cellStyle name="Денежный 3"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3" xfId="58"/>
    <cellStyle name="Обычный 3 2" xfId="59"/>
    <cellStyle name="Обычный 4"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33"/>
      <rgbColor rgb="000000FF"/>
      <rgbColor rgb="00FFFF00"/>
      <rgbColor rgb="00FF00FF"/>
      <rgbColor rgb="0000FFFF"/>
      <rgbColor rgb="00800000"/>
      <rgbColor rgb="00007826"/>
      <rgbColor rgb="00000080"/>
      <rgbColor rgb="00808000"/>
      <rgbColor rgb="00800080"/>
      <rgbColor rgb="00009933"/>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minprog\&#1091;&#1087;&#1088;&#1072;&#1074;&#1083;&#1077;&#1085;&#1080;&#1077;%20&#1079;&#1076;&#1088;&#1072;&#1074;&#1086;&#1086;&#1093;&#1088;&#1072;&#1085;&#1077;&#1085;&#1080;&#1103;\&#1054;&#1090;&#1076;&#1077;&#1083;%20&#1092;&#1080;&#1085;&#1072;&#1085;&#1089;&#1080;&#1088;&#1086;&#1074;&#1072;&#1085;&#1080;&#1103;,%20%20%20&#1091;&#1095;&#1077;&#1090;&#1072;%20&#1080;%20&#1086;&#1090;&#1095;&#1077;&#1090;&#1085;&#1086;&#1089;&#1090;&#1080;\&#1053;&#1091;&#1088;&#1084;&#1072;&#1075;&#1086;&#1084;&#1073;&#1077;&#1090;&#1086;&#1074;&#1072;%20&#1056;&#1077;&#1085;&#1072;&#1090;&#1072;%20&#1052;&#1072;&#1085;&#1072;&#1088;&#1073;&#1077;&#1082;&#1086;&#1074;&#1085;&#1072;\&#1041;&#1055;%2001%20,030%2016-18%20&#1086;&#1090;%2017.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minprog\&#1091;&#1087;&#1088;&#1072;&#1074;&#1083;&#1077;&#1085;&#1080;&#1077;%20&#1079;&#1076;&#1088;&#1072;&#1074;&#1086;&#1086;&#1093;&#1088;&#1072;&#1085;&#1077;&#1085;&#1080;&#1103;\&#1054;&#1090;&#1076;&#1077;&#1083;%20&#1092;&#1080;&#1085;&#1072;&#1085;&#1089;&#1080;&#1088;&#1086;&#1074;&#1072;&#1085;&#1080;&#1103;,%20%20%20&#1091;&#1095;&#1077;&#1090;&#1072;%20&#1080;%20&#1086;&#1090;&#1095;&#1077;&#1090;&#1085;&#1086;&#1089;&#1090;&#1080;\&#1053;&#1091;&#1088;&#1084;&#1072;&#1075;&#1086;&#1084;&#1073;&#1077;&#1090;&#1086;&#1074;&#1072;%20&#1056;&#1077;&#1085;&#1072;&#1090;&#1072;%20&#1052;&#1072;&#1085;&#1072;&#1088;&#1073;&#1077;&#1082;&#1086;&#1074;&#1085;&#1072;\&#1041;&#1055;%2001%20,030%2016-18%20&#1056;&#1077;&#1085;&#1072;&#1090;&#1072;%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minprog\&#1091;&#1087;&#1088;&#1072;&#1074;&#1083;&#1077;&#1085;&#1080;&#1077;%20&#1079;&#1076;&#1088;&#1072;&#1074;&#1086;&#1086;&#1093;&#1088;&#1072;&#1085;&#1077;&#1085;&#1080;&#1103;\&#1054;&#1090;&#1076;&#1077;&#1083;%20&#1087;&#1086;%20&#1088;&#1077;&#1072;&#1083;&#1080;&#1079;&#1072;&#1094;&#1080;&#1080;%20&#1075;&#1086;&#1089;&#1091;&#1076;&#1072;&#1088;&#1089;&#1090;&#1074;&#1077;&#1085;&#1085;&#1099;&#1093;,%20&#1086;&#1090;&#1088;&#1072;&#1089;&#1083;&#1077;&#1074;&#1099;&#1093;%20&#1080;%20&#1073;&#1102;&#1076;&#1078;&#1077;&#1090;&#1085;&#1099;&#1093;%20&#1087;&#1088;&#1086;&#1075;&#1088;&#1072;&#1084;&#1084;\&#1041;&#1055;%200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0"/>
      <sheetName val="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30"/>
      <sheetName val="0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3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5"/>
  <sheetViews>
    <sheetView tabSelected="1" view="pageBreakPreview" zoomScaleSheetLayoutView="100" workbookViewId="0" topLeftCell="A28">
      <selection activeCell="H60" sqref="H60"/>
    </sheetView>
  </sheetViews>
  <sheetFormatPr defaultColWidth="14.8515625" defaultRowHeight="12.75"/>
  <cols>
    <col min="1" max="1" width="35.8515625" style="108" customWidth="1"/>
    <col min="2" max="2" width="12.8515625" style="108" customWidth="1"/>
    <col min="3" max="3" width="16.28125" style="109" customWidth="1"/>
    <col min="4" max="4" width="16.57421875" style="109" customWidth="1"/>
    <col min="5" max="5" width="21.57421875" style="109" customWidth="1"/>
    <col min="6" max="6" width="16.421875" style="109" customWidth="1"/>
    <col min="7" max="7" width="16.00390625" style="109" customWidth="1"/>
  </cols>
  <sheetData>
    <row r="1" spans="5:8" s="93" customFormat="1" ht="15.75">
      <c r="E1" s="93" t="s">
        <v>105</v>
      </c>
      <c r="H1" s="93">
        <v>12</v>
      </c>
    </row>
    <row r="2" s="93" customFormat="1" ht="15.75">
      <c r="E2" s="93" t="s">
        <v>16</v>
      </c>
    </row>
    <row r="3" s="93" customFormat="1" ht="15.75">
      <c r="E3" s="93" t="s">
        <v>17</v>
      </c>
    </row>
    <row r="4" spans="5:7" s="93" customFormat="1" ht="15" customHeight="1">
      <c r="E4" s="92" t="s">
        <v>425</v>
      </c>
      <c r="F4" s="92"/>
      <c r="G4" s="92"/>
    </row>
    <row r="5" spans="1:7" ht="12.75">
      <c r="A5"/>
      <c r="B5"/>
      <c r="C5"/>
      <c r="D5"/>
      <c r="E5"/>
      <c r="F5"/>
      <c r="G5"/>
    </row>
    <row r="6" spans="1:7" ht="15.75">
      <c r="A6" s="375"/>
      <c r="B6" s="375"/>
      <c r="C6" s="410"/>
      <c r="D6" s="410"/>
      <c r="E6" s="414" t="s">
        <v>15</v>
      </c>
      <c r="F6" s="414"/>
      <c r="G6" s="414"/>
    </row>
    <row r="7" spans="1:7" ht="15.75">
      <c r="A7" s="375"/>
      <c r="B7" s="375"/>
      <c r="C7" s="410"/>
      <c r="D7" s="410"/>
      <c r="E7" s="93" t="s">
        <v>411</v>
      </c>
      <c r="F7" s="93"/>
      <c r="G7" s="93"/>
    </row>
    <row r="8" spans="1:7" ht="15.75">
      <c r="A8" s="375"/>
      <c r="B8" s="375"/>
      <c r="C8" s="410"/>
      <c r="D8" s="410"/>
      <c r="E8" s="93" t="s">
        <v>412</v>
      </c>
      <c r="F8" s="93"/>
      <c r="G8" s="93"/>
    </row>
    <row r="9" spans="1:7" ht="15.75">
      <c r="A9" s="375"/>
      <c r="B9" s="375"/>
      <c r="C9" s="410"/>
      <c r="D9" s="410"/>
      <c r="E9" s="414" t="s">
        <v>426</v>
      </c>
      <c r="F9" s="414"/>
      <c r="G9" s="414"/>
    </row>
    <row r="10" spans="1:7" ht="15.75">
      <c r="A10" s="187"/>
      <c r="B10" s="187"/>
      <c r="C10" s="187"/>
      <c r="D10" s="187"/>
      <c r="E10" s="11"/>
      <c r="F10" s="11"/>
      <c r="G10" s="11"/>
    </row>
    <row r="11" spans="1:7" ht="15.75">
      <c r="A11" s="511" t="s">
        <v>18</v>
      </c>
      <c r="B11" s="511"/>
      <c r="C11" s="511"/>
      <c r="D11" s="511"/>
      <c r="E11" s="511"/>
      <c r="F11" s="511"/>
      <c r="G11" s="511"/>
    </row>
    <row r="12" spans="1:7" ht="15.75">
      <c r="A12" s="389"/>
      <c r="B12" s="512" t="s">
        <v>19</v>
      </c>
      <c r="C12" s="512"/>
      <c r="D12" s="512"/>
      <c r="E12" s="512"/>
      <c r="F12" s="390"/>
      <c r="G12" s="390"/>
    </row>
    <row r="13" spans="1:7" ht="15.75">
      <c r="A13" s="389"/>
      <c r="B13" s="513" t="s">
        <v>20</v>
      </c>
      <c r="C13" s="513"/>
      <c r="D13" s="513"/>
      <c r="E13" s="513"/>
      <c r="F13" s="391"/>
      <c r="G13" s="391"/>
    </row>
    <row r="14" spans="1:7" ht="15.75">
      <c r="A14" s="511" t="s">
        <v>21</v>
      </c>
      <c r="B14" s="511"/>
      <c r="C14" s="511"/>
      <c r="D14" s="511"/>
      <c r="E14" s="511"/>
      <c r="F14" s="511"/>
      <c r="G14" s="511"/>
    </row>
    <row r="15" spans="1:7" ht="6.75" customHeight="1">
      <c r="A15" s="372"/>
      <c r="B15" s="372"/>
      <c r="C15" s="392"/>
      <c r="D15" s="392"/>
      <c r="E15" s="392"/>
      <c r="F15" s="392"/>
      <c r="G15" s="392"/>
    </row>
    <row r="16" spans="1:7" ht="33" customHeight="1">
      <c r="A16" s="514" t="s">
        <v>413</v>
      </c>
      <c r="B16" s="514"/>
      <c r="C16" s="514"/>
      <c r="D16" s="514"/>
      <c r="E16" s="514"/>
      <c r="F16" s="514"/>
      <c r="G16" s="514"/>
    </row>
    <row r="17" spans="1:7" ht="18" customHeight="1">
      <c r="A17" s="515" t="s">
        <v>107</v>
      </c>
      <c r="B17" s="515"/>
      <c r="C17" s="515"/>
      <c r="D17" s="515"/>
      <c r="E17" s="515"/>
      <c r="F17" s="515"/>
      <c r="G17" s="515"/>
    </row>
    <row r="18" spans="1:7" ht="59.25" customHeight="1">
      <c r="A18" s="507" t="s">
        <v>429</v>
      </c>
      <c r="B18" s="507"/>
      <c r="C18" s="507"/>
      <c r="D18" s="507"/>
      <c r="E18" s="507"/>
      <c r="F18" s="507"/>
      <c r="G18" s="507"/>
    </row>
    <row r="19" spans="1:7" ht="15.75">
      <c r="A19" s="388" t="s">
        <v>430</v>
      </c>
      <c r="B19" s="393"/>
      <c r="C19" s="393"/>
      <c r="D19" s="393"/>
      <c r="E19" s="393"/>
      <c r="F19" s="393"/>
      <c r="G19" s="393"/>
    </row>
    <row r="20" spans="1:7" ht="20.25" customHeight="1">
      <c r="A20" s="508" t="s">
        <v>431</v>
      </c>
      <c r="B20" s="508"/>
      <c r="C20" s="508"/>
      <c r="D20" s="508"/>
      <c r="E20" s="508"/>
      <c r="F20" s="508"/>
      <c r="G20" s="508"/>
    </row>
    <row r="21" spans="1:7" ht="36.75" customHeight="1">
      <c r="A21" s="508" t="s">
        <v>7</v>
      </c>
      <c r="B21" s="508"/>
      <c r="C21" s="508"/>
      <c r="D21" s="508"/>
      <c r="E21" s="508"/>
      <c r="F21" s="508"/>
      <c r="G21" s="508"/>
    </row>
    <row r="22" spans="1:7" ht="15.75" customHeight="1">
      <c r="A22" s="509" t="s">
        <v>432</v>
      </c>
      <c r="B22" s="509"/>
      <c r="C22" s="509"/>
      <c r="D22" s="509"/>
      <c r="E22" s="509"/>
      <c r="F22" s="509"/>
      <c r="G22" s="509"/>
    </row>
    <row r="23" spans="1:7" ht="15.75">
      <c r="A23" s="388" t="s">
        <v>433</v>
      </c>
      <c r="B23" s="393"/>
      <c r="C23" s="393"/>
      <c r="D23" s="393"/>
      <c r="E23" s="393"/>
      <c r="F23" s="393"/>
      <c r="G23" s="393"/>
    </row>
    <row r="24" spans="1:7" ht="20.25" customHeight="1">
      <c r="A24" s="507" t="s">
        <v>434</v>
      </c>
      <c r="B24" s="507"/>
      <c r="C24" s="507"/>
      <c r="D24" s="507"/>
      <c r="E24" s="507"/>
      <c r="F24" s="507"/>
      <c r="G24" s="507"/>
    </row>
    <row r="25" spans="1:7" ht="15.75">
      <c r="A25" s="510" t="s">
        <v>435</v>
      </c>
      <c r="B25" s="510"/>
      <c r="C25" s="510"/>
      <c r="D25" s="510"/>
      <c r="E25" s="510"/>
      <c r="F25" s="510"/>
      <c r="G25" s="510"/>
    </row>
    <row r="26" spans="1:7" ht="15.75" customHeight="1">
      <c r="A26" s="504" t="s">
        <v>30</v>
      </c>
      <c r="B26" s="504" t="s">
        <v>31</v>
      </c>
      <c r="C26" s="504" t="s">
        <v>32</v>
      </c>
      <c r="D26" s="504" t="s">
        <v>33</v>
      </c>
      <c r="E26" s="504" t="s">
        <v>34</v>
      </c>
      <c r="F26" s="504"/>
      <c r="G26" s="504"/>
    </row>
    <row r="27" spans="1:7" ht="15.75">
      <c r="A27" s="504"/>
      <c r="B27" s="504"/>
      <c r="C27" s="504"/>
      <c r="D27" s="504"/>
      <c r="E27" s="394" t="s">
        <v>35</v>
      </c>
      <c r="F27" s="394" t="s">
        <v>36</v>
      </c>
      <c r="G27" s="394" t="s">
        <v>37</v>
      </c>
    </row>
    <row r="28" spans="1:7" ht="96" customHeight="1">
      <c r="A28" s="395" t="s">
        <v>436</v>
      </c>
      <c r="B28" s="396" t="s">
        <v>38</v>
      </c>
      <c r="C28" s="396">
        <v>100</v>
      </c>
      <c r="D28" s="396">
        <v>100</v>
      </c>
      <c r="E28" s="396">
        <v>100</v>
      </c>
      <c r="F28" s="396">
        <v>100</v>
      </c>
      <c r="G28" s="396">
        <v>100</v>
      </c>
    </row>
    <row r="29" spans="1:7" ht="15.75">
      <c r="A29" s="118"/>
      <c r="B29" s="505"/>
      <c r="C29" s="505"/>
      <c r="D29" s="505"/>
      <c r="E29" s="505"/>
      <c r="F29" s="505"/>
      <c r="G29" s="505"/>
    </row>
    <row r="30" spans="1:7" ht="30" customHeight="1">
      <c r="A30" s="500" t="s">
        <v>437</v>
      </c>
      <c r="B30" s="500"/>
      <c r="C30" s="500"/>
      <c r="D30" s="500"/>
      <c r="E30" s="500"/>
      <c r="F30" s="500"/>
      <c r="G30" s="500"/>
    </row>
    <row r="31" spans="1:7" ht="18" customHeight="1">
      <c r="A31" s="506" t="s">
        <v>40</v>
      </c>
      <c r="B31" s="506"/>
      <c r="C31" s="506"/>
      <c r="D31" s="506"/>
      <c r="E31" s="506"/>
      <c r="F31" s="506"/>
      <c r="G31" s="506"/>
    </row>
    <row r="32" spans="1:7" ht="33" customHeight="1">
      <c r="A32" s="497" t="s">
        <v>41</v>
      </c>
      <c r="B32" s="497" t="s">
        <v>31</v>
      </c>
      <c r="C32" s="188" t="s">
        <v>42</v>
      </c>
      <c r="D32" s="188" t="s">
        <v>43</v>
      </c>
      <c r="E32" s="497" t="s">
        <v>44</v>
      </c>
      <c r="F32" s="497"/>
      <c r="G32" s="497"/>
    </row>
    <row r="33" spans="1:7" ht="15.75">
      <c r="A33" s="497"/>
      <c r="B33" s="497"/>
      <c r="C33" s="188" t="s">
        <v>45</v>
      </c>
      <c r="D33" s="188" t="s">
        <v>46</v>
      </c>
      <c r="E33" s="188" t="s">
        <v>35</v>
      </c>
      <c r="F33" s="188" t="s">
        <v>36</v>
      </c>
      <c r="G33" s="188" t="s">
        <v>37</v>
      </c>
    </row>
    <row r="34" spans="1:7" ht="20.25" customHeight="1">
      <c r="A34" s="130" t="s">
        <v>438</v>
      </c>
      <c r="B34" s="188" t="s">
        <v>48</v>
      </c>
      <c r="C34" s="122">
        <v>100.6</v>
      </c>
      <c r="D34" s="122">
        <v>151.4</v>
      </c>
      <c r="E34" s="122">
        <v>15609.7</v>
      </c>
      <c r="F34" s="122"/>
      <c r="G34" s="122"/>
    </row>
    <row r="35" spans="1:7" ht="20.25" customHeight="1">
      <c r="A35" s="130" t="s">
        <v>49</v>
      </c>
      <c r="B35" s="188" t="s">
        <v>48</v>
      </c>
      <c r="C35" s="122">
        <v>101884.6</v>
      </c>
      <c r="D35" s="122">
        <v>104407.5</v>
      </c>
      <c r="E35" s="122">
        <v>336266.3</v>
      </c>
      <c r="F35" s="122">
        <v>351228</v>
      </c>
      <c r="G35" s="122">
        <v>364339</v>
      </c>
    </row>
    <row r="36" spans="1:7" ht="31.5">
      <c r="A36" s="123" t="s">
        <v>50</v>
      </c>
      <c r="B36" s="124" t="s">
        <v>48</v>
      </c>
      <c r="C36" s="125">
        <f>SUM(C34:C35)</f>
        <v>101985.20000000001</v>
      </c>
      <c r="D36" s="125">
        <f>SUM(D34:D35)</f>
        <v>104558.9</v>
      </c>
      <c r="E36" s="125">
        <f>SUM(E34:E35)</f>
        <v>351876</v>
      </c>
      <c r="F36" s="125">
        <f>SUM(F34:F35)</f>
        <v>351228</v>
      </c>
      <c r="G36" s="125">
        <f>SUM(G34:G35)</f>
        <v>364339</v>
      </c>
    </row>
    <row r="37" spans="1:7" ht="23.25" customHeight="1">
      <c r="A37" s="498" t="s">
        <v>143</v>
      </c>
      <c r="B37" s="498"/>
      <c r="C37" s="498"/>
      <c r="D37" s="498"/>
      <c r="E37" s="498"/>
      <c r="F37" s="498"/>
      <c r="G37" s="498"/>
    </row>
    <row r="38" spans="1:7" ht="15.75">
      <c r="A38" s="187" t="s">
        <v>439</v>
      </c>
      <c r="B38" s="397"/>
      <c r="C38" s="397"/>
      <c r="D38" s="397"/>
      <c r="E38" s="397"/>
      <c r="F38" s="397"/>
      <c r="G38" s="397"/>
    </row>
    <row r="39" spans="1:7" ht="30" customHeight="1">
      <c r="A39" s="499" t="s">
        <v>7</v>
      </c>
      <c r="B39" s="499"/>
      <c r="C39" s="499"/>
      <c r="D39" s="499"/>
      <c r="E39" s="499"/>
      <c r="F39" s="499"/>
      <c r="G39" s="499"/>
    </row>
    <row r="40" spans="1:7" ht="14.25" customHeight="1">
      <c r="A40" s="187" t="s">
        <v>440</v>
      </c>
      <c r="B40" s="397"/>
      <c r="C40" s="397"/>
      <c r="D40" s="397"/>
      <c r="E40" s="397"/>
      <c r="F40" s="397"/>
      <c r="G40" s="397"/>
    </row>
    <row r="41" spans="1:7" ht="45" customHeight="1">
      <c r="A41" s="500" t="s">
        <v>441</v>
      </c>
      <c r="B41" s="500"/>
      <c r="C41" s="500"/>
      <c r="D41" s="500"/>
      <c r="E41" s="500"/>
      <c r="F41" s="500"/>
      <c r="G41" s="500"/>
    </row>
    <row r="42" spans="1:7" ht="31.5">
      <c r="A42" s="501" t="s">
        <v>54</v>
      </c>
      <c r="B42" s="497" t="s">
        <v>31</v>
      </c>
      <c r="C42" s="188" t="s">
        <v>42</v>
      </c>
      <c r="D42" s="188" t="s">
        <v>43</v>
      </c>
      <c r="E42" s="497" t="s">
        <v>44</v>
      </c>
      <c r="F42" s="497"/>
      <c r="G42" s="497"/>
    </row>
    <row r="43" spans="1:7" ht="15.75">
      <c r="A43" s="501"/>
      <c r="B43" s="497"/>
      <c r="C43" s="188" t="s">
        <v>45</v>
      </c>
      <c r="D43" s="188" t="s">
        <v>46</v>
      </c>
      <c r="E43" s="188" t="s">
        <v>35</v>
      </c>
      <c r="F43" s="188" t="s">
        <v>36</v>
      </c>
      <c r="G43" s="188" t="s">
        <v>37</v>
      </c>
    </row>
    <row r="44" spans="1:7" ht="15.75">
      <c r="A44" s="233"/>
      <c r="B44" s="234"/>
      <c r="C44" s="235"/>
      <c r="D44" s="235"/>
      <c r="E44" s="158"/>
      <c r="F44" s="158"/>
      <c r="G44" s="158"/>
    </row>
    <row r="45" spans="1:7" ht="18" customHeight="1">
      <c r="A45" s="502"/>
      <c r="B45" s="502"/>
      <c r="C45" s="502"/>
      <c r="D45" s="502"/>
      <c r="E45" s="502"/>
      <c r="F45" s="502"/>
      <c r="G45" s="502"/>
    </row>
    <row r="46" spans="1:7" ht="33.75" customHeight="1">
      <c r="A46" s="497" t="s">
        <v>55</v>
      </c>
      <c r="B46" s="497" t="s">
        <v>31</v>
      </c>
      <c r="C46" s="188" t="s">
        <v>42</v>
      </c>
      <c r="D46" s="188" t="s">
        <v>43</v>
      </c>
      <c r="E46" s="497" t="s">
        <v>44</v>
      </c>
      <c r="F46" s="497"/>
      <c r="G46" s="497"/>
    </row>
    <row r="47" spans="1:7" ht="15.75">
      <c r="A47" s="497"/>
      <c r="B47" s="497"/>
      <c r="C47" s="188" t="s">
        <v>45</v>
      </c>
      <c r="D47" s="188" t="s">
        <v>46</v>
      </c>
      <c r="E47" s="188" t="s">
        <v>35</v>
      </c>
      <c r="F47" s="188" t="s">
        <v>36</v>
      </c>
      <c r="G47" s="188" t="s">
        <v>37</v>
      </c>
    </row>
    <row r="48" spans="1:7" ht="30">
      <c r="A48" s="130" t="s">
        <v>47</v>
      </c>
      <c r="B48" s="188" t="s">
        <v>48</v>
      </c>
      <c r="C48" s="122">
        <v>100.6</v>
      </c>
      <c r="D48" s="122">
        <v>151.4</v>
      </c>
      <c r="E48" s="122">
        <v>15609.7</v>
      </c>
      <c r="F48" s="122"/>
      <c r="G48" s="122"/>
    </row>
    <row r="49" spans="1:7" ht="31.5">
      <c r="A49" s="123" t="s">
        <v>58</v>
      </c>
      <c r="B49" s="124" t="s">
        <v>48</v>
      </c>
      <c r="C49" s="125">
        <f>C48</f>
        <v>100.6</v>
      </c>
      <c r="D49" s="125">
        <f>D48</f>
        <v>151.4</v>
      </c>
      <c r="E49" s="125">
        <f>E48</f>
        <v>15609.7</v>
      </c>
      <c r="F49" s="125">
        <f>F48</f>
        <v>0</v>
      </c>
      <c r="G49" s="125">
        <f>G48</f>
        <v>0</v>
      </c>
    </row>
    <row r="50" spans="1:7" ht="15.75">
      <c r="A50" s="133"/>
      <c r="B50" s="134"/>
      <c r="C50" s="135"/>
      <c r="D50" s="135"/>
      <c r="E50" s="135"/>
      <c r="F50" s="135"/>
      <c r="G50" s="135"/>
    </row>
    <row r="51" spans="1:7" ht="15.75" customHeight="1">
      <c r="A51" s="503" t="s">
        <v>109</v>
      </c>
      <c r="B51" s="503"/>
      <c r="C51" s="503"/>
      <c r="D51" s="503"/>
      <c r="E51" s="503"/>
      <c r="F51" s="503"/>
      <c r="G51" s="503"/>
    </row>
    <row r="52" spans="1:7" ht="31.5">
      <c r="A52" s="133" t="s">
        <v>246</v>
      </c>
      <c r="B52" s="133"/>
      <c r="C52" s="133"/>
      <c r="D52" s="133"/>
      <c r="E52" s="133"/>
      <c r="F52" s="133"/>
      <c r="G52" s="133"/>
    </row>
    <row r="53" spans="1:7" ht="33.75" customHeight="1">
      <c r="A53" s="496" t="s">
        <v>239</v>
      </c>
      <c r="B53" s="496"/>
      <c r="C53" s="496"/>
      <c r="D53" s="496"/>
      <c r="E53" s="496"/>
      <c r="F53" s="496"/>
      <c r="G53" s="496"/>
    </row>
    <row r="54" spans="1:7" ht="15.75">
      <c r="A54" s="496" t="s">
        <v>243</v>
      </c>
      <c r="B54" s="496"/>
      <c r="C54" s="496"/>
      <c r="D54" s="496"/>
      <c r="E54" s="496"/>
      <c r="F54" s="496"/>
      <c r="G54" s="496"/>
    </row>
    <row r="55" spans="1:7" ht="51.75" customHeight="1">
      <c r="A55" s="500" t="s">
        <v>441</v>
      </c>
      <c r="B55" s="500"/>
      <c r="C55" s="500"/>
      <c r="D55" s="500"/>
      <c r="E55" s="500"/>
      <c r="F55" s="500"/>
      <c r="G55" s="500"/>
    </row>
    <row r="56" spans="1:7" ht="15.75" customHeight="1">
      <c r="A56" s="497" t="s">
        <v>54</v>
      </c>
      <c r="B56" s="497" t="s">
        <v>31</v>
      </c>
      <c r="C56" s="188" t="s">
        <v>42</v>
      </c>
      <c r="D56" s="188" t="s">
        <v>43</v>
      </c>
      <c r="E56" s="497" t="s">
        <v>44</v>
      </c>
      <c r="F56" s="497"/>
      <c r="G56" s="497"/>
    </row>
    <row r="57" spans="1:7" ht="15.75">
      <c r="A57" s="497"/>
      <c r="B57" s="497"/>
      <c r="C57" s="188" t="s">
        <v>45</v>
      </c>
      <c r="D57" s="188" t="s">
        <v>46</v>
      </c>
      <c r="E57" s="188" t="s">
        <v>35</v>
      </c>
      <c r="F57" s="188" t="s">
        <v>36</v>
      </c>
      <c r="G57" s="188" t="s">
        <v>37</v>
      </c>
    </row>
    <row r="58" spans="1:7" ht="78.75" customHeight="1">
      <c r="A58" s="136" t="s">
        <v>414</v>
      </c>
      <c r="B58" s="188" t="s">
        <v>415</v>
      </c>
      <c r="C58" s="415">
        <v>42</v>
      </c>
      <c r="D58" s="415">
        <v>42</v>
      </c>
      <c r="E58" s="415">
        <v>41</v>
      </c>
      <c r="F58" s="415">
        <v>41</v>
      </c>
      <c r="G58" s="415">
        <v>41</v>
      </c>
    </row>
    <row r="59" spans="1:7" ht="36" customHeight="1">
      <c r="A59" s="136" t="s">
        <v>416</v>
      </c>
      <c r="B59" s="188" t="s">
        <v>415</v>
      </c>
      <c r="C59" s="415">
        <v>6</v>
      </c>
      <c r="D59" s="415">
        <v>6</v>
      </c>
      <c r="E59" s="415">
        <v>6</v>
      </c>
      <c r="F59" s="415">
        <v>6</v>
      </c>
      <c r="G59" s="415">
        <v>6</v>
      </c>
    </row>
    <row r="60" spans="1:7" ht="48" customHeight="1">
      <c r="A60" s="136" t="s">
        <v>417</v>
      </c>
      <c r="B60" s="188" t="s">
        <v>415</v>
      </c>
      <c r="C60" s="415">
        <v>10</v>
      </c>
      <c r="D60" s="415">
        <v>10</v>
      </c>
      <c r="E60" s="415">
        <v>10</v>
      </c>
      <c r="F60" s="415">
        <v>10</v>
      </c>
      <c r="G60" s="415">
        <v>10</v>
      </c>
    </row>
    <row r="61" spans="1:7" ht="12" customHeight="1">
      <c r="A61" s="114"/>
      <c r="B61" s="114"/>
      <c r="C61" s="114"/>
      <c r="D61" s="114"/>
      <c r="E61" s="114"/>
      <c r="F61" s="114"/>
      <c r="G61" s="114"/>
    </row>
    <row r="62" spans="1:7" ht="32.25" customHeight="1">
      <c r="A62" s="497" t="s">
        <v>55</v>
      </c>
      <c r="B62" s="497" t="s">
        <v>31</v>
      </c>
      <c r="C62" s="188" t="s">
        <v>42</v>
      </c>
      <c r="D62" s="188" t="s">
        <v>43</v>
      </c>
      <c r="E62" s="497" t="s">
        <v>44</v>
      </c>
      <c r="F62" s="497"/>
      <c r="G62" s="497"/>
    </row>
    <row r="63" spans="1:7" ht="16.5" customHeight="1">
      <c r="A63" s="497"/>
      <c r="B63" s="497"/>
      <c r="C63" s="188" t="s">
        <v>45</v>
      </c>
      <c r="D63" s="188" t="s">
        <v>46</v>
      </c>
      <c r="E63" s="188" t="s">
        <v>35</v>
      </c>
      <c r="F63" s="188" t="s">
        <v>36</v>
      </c>
      <c r="G63" s="188" t="s">
        <v>37</v>
      </c>
    </row>
    <row r="64" spans="1:7" ht="38.25" customHeight="1">
      <c r="A64" s="136" t="s">
        <v>49</v>
      </c>
      <c r="B64" s="188" t="s">
        <v>48</v>
      </c>
      <c r="C64" s="122">
        <v>101884.6</v>
      </c>
      <c r="D64" s="122">
        <v>104407.5</v>
      </c>
      <c r="E64" s="122">
        <v>336266.3</v>
      </c>
      <c r="F64" s="122">
        <v>351228</v>
      </c>
      <c r="G64" s="122">
        <v>364339</v>
      </c>
    </row>
    <row r="65" spans="1:7" ht="31.5">
      <c r="A65" s="123" t="s">
        <v>58</v>
      </c>
      <c r="B65" s="124" t="s">
        <v>48</v>
      </c>
      <c r="C65" s="125">
        <f>SUM(C64)</f>
        <v>101884.6</v>
      </c>
      <c r="D65" s="125">
        <f>SUM(D64)</f>
        <v>104407.5</v>
      </c>
      <c r="E65" s="125">
        <f>SUM(E64)</f>
        <v>336266.3</v>
      </c>
      <c r="F65" s="125">
        <f>SUM(F64)</f>
        <v>351228</v>
      </c>
      <c r="G65" s="125">
        <f>SUM(G64)</f>
        <v>364339</v>
      </c>
    </row>
  </sheetData>
  <sheetProtection/>
  <mergeCells count="43">
    <mergeCell ref="A11:G11"/>
    <mergeCell ref="B12:E12"/>
    <mergeCell ref="B13:E13"/>
    <mergeCell ref="A14:G14"/>
    <mergeCell ref="A16:G16"/>
    <mergeCell ref="A17:G17"/>
    <mergeCell ref="A31:G31"/>
    <mergeCell ref="A18:G18"/>
    <mergeCell ref="A20:G20"/>
    <mergeCell ref="A21:G21"/>
    <mergeCell ref="A22:G22"/>
    <mergeCell ref="A24:G24"/>
    <mergeCell ref="A25:G25"/>
    <mergeCell ref="B56:B57"/>
    <mergeCell ref="A26:A27"/>
    <mergeCell ref="B26:B27"/>
    <mergeCell ref="C26:C27"/>
    <mergeCell ref="D26:D27"/>
    <mergeCell ref="E26:G26"/>
    <mergeCell ref="B42:B43"/>
    <mergeCell ref="E42:G42"/>
    <mergeCell ref="B29:G29"/>
    <mergeCell ref="A30:G30"/>
    <mergeCell ref="A51:G51"/>
    <mergeCell ref="A62:A63"/>
    <mergeCell ref="B62:B63"/>
    <mergeCell ref="E62:G62"/>
    <mergeCell ref="A46:A47"/>
    <mergeCell ref="B46:B47"/>
    <mergeCell ref="E46:G46"/>
    <mergeCell ref="A54:G54"/>
    <mergeCell ref="A55:G55"/>
    <mergeCell ref="A56:A57"/>
    <mergeCell ref="A53:G53"/>
    <mergeCell ref="E56:G56"/>
    <mergeCell ref="B32:B33"/>
    <mergeCell ref="E32:G32"/>
    <mergeCell ref="A37:G37"/>
    <mergeCell ref="A32:A33"/>
    <mergeCell ref="A39:G39"/>
    <mergeCell ref="A41:G41"/>
    <mergeCell ref="A42:A43"/>
    <mergeCell ref="A45:G45"/>
  </mergeCells>
  <printOptions/>
  <pageMargins left="0.5905511811023623" right="0.5905511811023623" top="0.7480314960629921" bottom="0.3937007874015748"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62"/>
  <sheetViews>
    <sheetView view="pageBreakPreview" zoomScaleSheetLayoutView="100" zoomScalePageLayoutView="0" workbookViewId="0" topLeftCell="A1">
      <selection activeCell="A15" sqref="A15:IV15"/>
    </sheetView>
  </sheetViews>
  <sheetFormatPr defaultColWidth="9.140625" defaultRowHeight="12.75"/>
  <cols>
    <col min="1" max="1" width="31.28125" style="269" customWidth="1"/>
    <col min="2" max="2" width="14.00390625" style="269" customWidth="1"/>
    <col min="3" max="3" width="15.421875" style="270" customWidth="1"/>
    <col min="4" max="4" width="18.00390625" style="270" customWidth="1"/>
    <col min="5" max="5" width="19.140625" style="270" customWidth="1"/>
    <col min="6" max="6" width="19.00390625" style="270" customWidth="1"/>
    <col min="7" max="7" width="16.421875" style="270" customWidth="1"/>
  </cols>
  <sheetData>
    <row r="1" spans="1:7" ht="15.75">
      <c r="A1" s="412"/>
      <c r="B1" s="412"/>
      <c r="C1" s="412"/>
      <c r="E1" s="414" t="s">
        <v>15</v>
      </c>
      <c r="F1" s="414"/>
      <c r="G1" s="414"/>
    </row>
    <row r="2" spans="1:7" ht="15.75">
      <c r="A2" s="412"/>
      <c r="B2" s="412"/>
      <c r="C2" s="412"/>
      <c r="E2" s="93" t="s">
        <v>411</v>
      </c>
      <c r="F2" s="93"/>
      <c r="G2" s="93"/>
    </row>
    <row r="3" spans="1:7" ht="15.75">
      <c r="A3" s="412"/>
      <c r="B3" s="412"/>
      <c r="C3" s="412"/>
      <c r="E3" s="93" t="s">
        <v>412</v>
      </c>
      <c r="F3" s="93"/>
      <c r="G3" s="93"/>
    </row>
    <row r="4" spans="1:7" ht="15.75">
      <c r="A4" s="412"/>
      <c r="B4" s="412"/>
      <c r="C4" s="412"/>
      <c r="E4" s="414" t="s">
        <v>426</v>
      </c>
      <c r="F4" s="414"/>
      <c r="G4" s="414"/>
    </row>
    <row r="5" spans="1:7" ht="15.75">
      <c r="A5" s="317"/>
      <c r="B5" s="317"/>
      <c r="C5" s="317"/>
      <c r="D5" s="317"/>
      <c r="E5" s="317"/>
      <c r="F5" s="317"/>
      <c r="G5" s="317"/>
    </row>
    <row r="6" spans="1:7" ht="15.75">
      <c r="A6" s="599" t="s">
        <v>18</v>
      </c>
      <c r="B6" s="599"/>
      <c r="C6" s="599"/>
      <c r="D6" s="599"/>
      <c r="E6" s="599"/>
      <c r="F6" s="599"/>
      <c r="G6" s="599"/>
    </row>
    <row r="7" spans="1:7" ht="15.75">
      <c r="A7" s="600" t="s">
        <v>19</v>
      </c>
      <c r="B7" s="600"/>
      <c r="C7" s="600"/>
      <c r="D7" s="600"/>
      <c r="E7" s="600"/>
      <c r="F7" s="600"/>
      <c r="G7" s="600"/>
    </row>
    <row r="8" spans="1:7" ht="15.75">
      <c r="A8" s="601" t="s">
        <v>20</v>
      </c>
      <c r="B8" s="601"/>
      <c r="C8" s="601"/>
      <c r="D8" s="601"/>
      <c r="E8" s="601"/>
      <c r="F8" s="601"/>
      <c r="G8" s="601"/>
    </row>
    <row r="9" spans="1:7" ht="15.75">
      <c r="A9" s="599" t="s">
        <v>21</v>
      </c>
      <c r="B9" s="599"/>
      <c r="C9" s="599"/>
      <c r="D9" s="599"/>
      <c r="E9" s="599"/>
      <c r="F9" s="599"/>
      <c r="G9" s="599"/>
    </row>
    <row r="10" spans="1:7" ht="15.75">
      <c r="A10" s="275"/>
      <c r="B10" s="275"/>
      <c r="C10" s="276"/>
      <c r="D10" s="276"/>
      <c r="E10" s="276"/>
      <c r="F10" s="276"/>
      <c r="G10" s="276"/>
    </row>
    <row r="11" spans="1:7" ht="15.75">
      <c r="A11" s="503" t="s">
        <v>360</v>
      </c>
      <c r="B11" s="503"/>
      <c r="C11" s="503"/>
      <c r="D11" s="503"/>
      <c r="E11" s="503"/>
      <c r="F11" s="503"/>
      <c r="G11" s="503"/>
    </row>
    <row r="12" spans="1:7" ht="15.75">
      <c r="A12" s="521" t="s">
        <v>107</v>
      </c>
      <c r="B12" s="521"/>
      <c r="C12" s="521"/>
      <c r="D12" s="521"/>
      <c r="E12" s="521"/>
      <c r="F12" s="521"/>
      <c r="G12" s="521"/>
    </row>
    <row r="13" spans="1:7" ht="15.75">
      <c r="A13" s="496" t="s">
        <v>269</v>
      </c>
      <c r="B13" s="496"/>
      <c r="C13" s="496"/>
      <c r="D13" s="496"/>
      <c r="E13" s="496"/>
      <c r="F13" s="496"/>
      <c r="G13" s="496"/>
    </row>
    <row r="14" spans="1:7" ht="15.75">
      <c r="A14" s="317" t="s">
        <v>361</v>
      </c>
      <c r="B14" s="278"/>
      <c r="C14" s="278"/>
      <c r="D14" s="278"/>
      <c r="E14" s="278"/>
      <c r="F14" s="278"/>
      <c r="G14" s="278"/>
    </row>
    <row r="15" spans="1:7" s="27" customFormat="1" ht="30" customHeight="1">
      <c r="A15" s="519" t="s">
        <v>26</v>
      </c>
      <c r="B15" s="519"/>
      <c r="C15" s="519"/>
      <c r="D15" s="519"/>
      <c r="E15" s="519"/>
      <c r="F15" s="519"/>
      <c r="G15" s="519"/>
    </row>
    <row r="16" spans="1:7" ht="15.75">
      <c r="A16" s="317" t="s">
        <v>362</v>
      </c>
      <c r="B16" s="278"/>
      <c r="C16" s="278"/>
      <c r="D16" s="278"/>
      <c r="E16" s="278"/>
      <c r="F16" s="278"/>
      <c r="G16" s="278"/>
    </row>
    <row r="17" spans="1:7" ht="15.75">
      <c r="A17" s="317" t="s">
        <v>363</v>
      </c>
      <c r="B17" s="278"/>
      <c r="C17" s="278"/>
      <c r="D17" s="278"/>
      <c r="E17" s="278"/>
      <c r="F17" s="278"/>
      <c r="G17" s="278"/>
    </row>
    <row r="18" spans="1:7" ht="38.25" customHeight="1">
      <c r="A18" s="496" t="s">
        <v>498</v>
      </c>
      <c r="B18" s="496"/>
      <c r="C18" s="496"/>
      <c r="D18" s="496"/>
      <c r="E18" s="496"/>
      <c r="F18" s="496"/>
      <c r="G18" s="496"/>
    </row>
    <row r="19" spans="1:7" ht="21.75" customHeight="1">
      <c r="A19" s="614" t="s">
        <v>364</v>
      </c>
      <c r="B19" s="614"/>
      <c r="C19" s="614"/>
      <c r="D19" s="614"/>
      <c r="E19" s="614"/>
      <c r="F19" s="614"/>
      <c r="G19" s="614"/>
    </row>
    <row r="20" spans="1:7" ht="24.75" customHeight="1">
      <c r="A20" s="532" t="s">
        <v>30</v>
      </c>
      <c r="B20" s="532" t="s">
        <v>31</v>
      </c>
      <c r="C20" s="532" t="s">
        <v>32</v>
      </c>
      <c r="D20" s="532" t="s">
        <v>33</v>
      </c>
      <c r="E20" s="539" t="s">
        <v>34</v>
      </c>
      <c r="F20" s="539"/>
      <c r="G20" s="539"/>
    </row>
    <row r="21" spans="1:7" ht="23.25" customHeight="1">
      <c r="A21" s="533"/>
      <c r="B21" s="533"/>
      <c r="C21" s="533"/>
      <c r="D21" s="533"/>
      <c r="E21" s="279" t="s">
        <v>35</v>
      </c>
      <c r="F21" s="279" t="s">
        <v>36</v>
      </c>
      <c r="G21" s="279" t="s">
        <v>37</v>
      </c>
    </row>
    <row r="22" spans="1:7" ht="15.75">
      <c r="A22" s="280" t="s">
        <v>365</v>
      </c>
      <c r="B22" s="127" t="s">
        <v>38</v>
      </c>
      <c r="C22" s="341">
        <v>43.9</v>
      </c>
      <c r="D22" s="341">
        <v>55</v>
      </c>
      <c r="E22" s="341">
        <v>57</v>
      </c>
      <c r="F22" s="342">
        <v>60</v>
      </c>
      <c r="G22" s="342">
        <v>60</v>
      </c>
    </row>
    <row r="23" spans="1:7" ht="15.75">
      <c r="A23" s="118"/>
      <c r="B23"/>
      <c r="C23"/>
      <c r="D23"/>
      <c r="E23"/>
      <c r="F23"/>
      <c r="G23"/>
    </row>
    <row r="24" spans="1:7" ht="64.5" customHeight="1">
      <c r="A24" s="500" t="s">
        <v>366</v>
      </c>
      <c r="B24" s="500"/>
      <c r="C24" s="500"/>
      <c r="D24" s="500"/>
      <c r="E24" s="500"/>
      <c r="F24" s="500"/>
      <c r="G24" s="500"/>
    </row>
    <row r="25" spans="1:7" ht="15.75">
      <c r="A25" s="615" t="s">
        <v>40</v>
      </c>
      <c r="B25" s="616"/>
      <c r="C25" s="616"/>
      <c r="D25" s="616"/>
      <c r="E25" s="616"/>
      <c r="F25" s="616"/>
      <c r="G25" s="617"/>
    </row>
    <row r="26" spans="1:7" ht="31.5">
      <c r="A26" s="530" t="s">
        <v>41</v>
      </c>
      <c r="B26" s="530" t="s">
        <v>31</v>
      </c>
      <c r="C26" s="293" t="s">
        <v>42</v>
      </c>
      <c r="D26" s="293" t="s">
        <v>43</v>
      </c>
      <c r="E26" s="535" t="s">
        <v>44</v>
      </c>
      <c r="F26" s="536"/>
      <c r="G26" s="537"/>
    </row>
    <row r="27" spans="1:7" ht="15.75">
      <c r="A27" s="534"/>
      <c r="B27" s="534"/>
      <c r="C27" s="288" t="s">
        <v>45</v>
      </c>
      <c r="D27" s="288" t="s">
        <v>46</v>
      </c>
      <c r="E27" s="288" t="s">
        <v>35</v>
      </c>
      <c r="F27" s="288" t="s">
        <v>36</v>
      </c>
      <c r="G27" s="288" t="s">
        <v>37</v>
      </c>
    </row>
    <row r="28" spans="1:7" ht="30">
      <c r="A28" s="289" t="s">
        <v>47</v>
      </c>
      <c r="B28" s="293" t="s">
        <v>48</v>
      </c>
      <c r="C28" s="122">
        <f>C43</f>
        <v>597</v>
      </c>
      <c r="D28" s="122">
        <f>D43</f>
        <v>0</v>
      </c>
      <c r="E28" s="122">
        <f>E43</f>
        <v>0</v>
      </c>
      <c r="F28" s="122">
        <f>F43</f>
        <v>0</v>
      </c>
      <c r="G28" s="122">
        <f>G43</f>
        <v>0</v>
      </c>
    </row>
    <row r="29" spans="1:7" ht="30">
      <c r="A29" s="289" t="s">
        <v>49</v>
      </c>
      <c r="B29" s="293" t="s">
        <v>48</v>
      </c>
      <c r="C29" s="122">
        <f>C61</f>
        <v>14875</v>
      </c>
      <c r="D29" s="122">
        <f>D61</f>
        <v>14530</v>
      </c>
      <c r="E29" s="122">
        <f>E61</f>
        <v>14703</v>
      </c>
      <c r="F29" s="122">
        <f>F61</f>
        <v>14884</v>
      </c>
      <c r="G29" s="122">
        <f>G61</f>
        <v>15073</v>
      </c>
    </row>
    <row r="30" spans="1:7" ht="31.5">
      <c r="A30" s="290" t="s">
        <v>50</v>
      </c>
      <c r="B30" s="291" t="s">
        <v>48</v>
      </c>
      <c r="C30" s="292">
        <f>SUM(C28:C29)</f>
        <v>15472</v>
      </c>
      <c r="D30" s="292">
        <f>SUM(D28:D29)</f>
        <v>14530</v>
      </c>
      <c r="E30" s="292">
        <f>SUM(E28:E29)</f>
        <v>14703</v>
      </c>
      <c r="F30" s="292">
        <f>SUM(F28:F29)</f>
        <v>14884</v>
      </c>
      <c r="G30" s="292">
        <f>SUM(G28:G29)</f>
        <v>15073</v>
      </c>
    </row>
    <row r="31" spans="1:7" ht="6" customHeight="1">
      <c r="A31"/>
      <c r="B31"/>
      <c r="C31"/>
      <c r="D31"/>
      <c r="E31"/>
      <c r="F31"/>
      <c r="G31"/>
    </row>
    <row r="32" spans="1:7" ht="12.75" customHeight="1">
      <c r="A32" s="317" t="s">
        <v>361</v>
      </c>
      <c r="B32" s="278"/>
      <c r="C32" s="278"/>
      <c r="D32" s="278"/>
      <c r="E32" s="278"/>
      <c r="F32" s="278"/>
      <c r="G32" s="278"/>
    </row>
    <row r="33" spans="1:7" s="27" customFormat="1" ht="15.75">
      <c r="A33" s="519" t="s">
        <v>536</v>
      </c>
      <c r="B33" s="519"/>
      <c r="C33" s="519"/>
      <c r="D33" s="519"/>
      <c r="E33" s="519"/>
      <c r="F33" s="519"/>
      <c r="G33" s="519"/>
    </row>
    <row r="34" spans="1:7" ht="15.75">
      <c r="A34" s="317" t="s">
        <v>362</v>
      </c>
      <c r="B34" s="278"/>
      <c r="C34" s="278"/>
      <c r="D34" s="278"/>
      <c r="E34" s="278"/>
      <c r="F34" s="278"/>
      <c r="G34" s="278"/>
    </row>
    <row r="35" spans="1:7" ht="15.75">
      <c r="A35" s="317" t="s">
        <v>363</v>
      </c>
      <c r="B35" s="278"/>
      <c r="C35" s="278"/>
      <c r="D35" s="278"/>
      <c r="E35" s="278"/>
      <c r="F35" s="278"/>
      <c r="G35" s="278"/>
    </row>
    <row r="36" spans="1:7" ht="48.75" customHeight="1">
      <c r="A36" s="500" t="s">
        <v>366</v>
      </c>
      <c r="B36" s="500"/>
      <c r="C36" s="500"/>
      <c r="D36" s="500"/>
      <c r="E36" s="500"/>
      <c r="F36" s="500"/>
      <c r="G36" s="500"/>
    </row>
    <row r="37" spans="1:7" ht="31.5" customHeight="1" hidden="1">
      <c r="A37" s="522" t="s">
        <v>54</v>
      </c>
      <c r="B37" s="497" t="s">
        <v>31</v>
      </c>
      <c r="C37" s="293" t="s">
        <v>42</v>
      </c>
      <c r="D37" s="293" t="s">
        <v>43</v>
      </c>
      <c r="E37" s="497" t="s">
        <v>44</v>
      </c>
      <c r="F37" s="497"/>
      <c r="G37" s="497"/>
    </row>
    <row r="38" spans="1:7" ht="15.75" hidden="1">
      <c r="A38" s="523"/>
      <c r="B38" s="497"/>
      <c r="C38" s="293" t="s">
        <v>45</v>
      </c>
      <c r="D38" s="293" t="s">
        <v>46</v>
      </c>
      <c r="E38" s="293" t="s">
        <v>35</v>
      </c>
      <c r="F38" s="293" t="s">
        <v>36</v>
      </c>
      <c r="G38" s="293" t="s">
        <v>37</v>
      </c>
    </row>
    <row r="39" spans="1:7" ht="15.75" hidden="1">
      <c r="A39" s="280"/>
      <c r="B39" s="127"/>
      <c r="C39" s="341"/>
      <c r="D39" s="341"/>
      <c r="E39" s="341"/>
      <c r="F39" s="342"/>
      <c r="G39" s="342"/>
    </row>
    <row r="40" spans="1:7" ht="12.75">
      <c r="A40"/>
      <c r="B40"/>
      <c r="C40"/>
      <c r="D40"/>
      <c r="E40"/>
      <c r="F40"/>
      <c r="G40"/>
    </row>
    <row r="41" spans="1:7" ht="31.5">
      <c r="A41" s="530" t="s">
        <v>55</v>
      </c>
      <c r="B41" s="497" t="s">
        <v>31</v>
      </c>
      <c r="C41" s="293" t="s">
        <v>42</v>
      </c>
      <c r="D41" s="293" t="s">
        <v>43</v>
      </c>
      <c r="E41" s="497" t="s">
        <v>44</v>
      </c>
      <c r="F41" s="497"/>
      <c r="G41" s="497"/>
    </row>
    <row r="42" spans="1:7" ht="15.75">
      <c r="A42" s="531"/>
      <c r="B42" s="497"/>
      <c r="C42" s="293" t="s">
        <v>45</v>
      </c>
      <c r="D42" s="293" t="s">
        <v>46</v>
      </c>
      <c r="E42" s="293" t="s">
        <v>35</v>
      </c>
      <c r="F42" s="293" t="s">
        <v>36</v>
      </c>
      <c r="G42" s="293" t="s">
        <v>37</v>
      </c>
    </row>
    <row r="43" spans="1:7" ht="30">
      <c r="A43" s="296" t="s">
        <v>47</v>
      </c>
      <c r="B43" s="293" t="s">
        <v>48</v>
      </c>
      <c r="C43" s="122">
        <f>SUM(C44:C45)</f>
        <v>597</v>
      </c>
      <c r="D43" s="122">
        <f>SUM(D44:D45)</f>
        <v>0</v>
      </c>
      <c r="E43" s="122">
        <f>SUM(E44:E45)</f>
        <v>0</v>
      </c>
      <c r="F43" s="122">
        <f>SUM(F44:F45)</f>
        <v>0</v>
      </c>
      <c r="G43" s="122">
        <f>SUM(G44:G45)</f>
        <v>0</v>
      </c>
    </row>
    <row r="44" spans="1:7" ht="15.75" customHeight="1">
      <c r="A44" s="297" t="s">
        <v>273</v>
      </c>
      <c r="B44" s="293" t="s">
        <v>48</v>
      </c>
      <c r="C44" s="122">
        <v>597</v>
      </c>
      <c r="D44" s="298">
        <v>0</v>
      </c>
      <c r="E44" s="298">
        <v>0</v>
      </c>
      <c r="F44" s="298">
        <v>0</v>
      </c>
      <c r="G44" s="298">
        <v>0</v>
      </c>
    </row>
    <row r="45" spans="1:7" ht="15.75">
      <c r="A45" s="297" t="s">
        <v>76</v>
      </c>
      <c r="B45" s="293" t="s">
        <v>48</v>
      </c>
      <c r="C45" s="122">
        <v>0</v>
      </c>
      <c r="D45" s="122">
        <v>0</v>
      </c>
      <c r="E45" s="298">
        <v>0</v>
      </c>
      <c r="F45" s="298">
        <v>0</v>
      </c>
      <c r="G45" s="298">
        <v>0</v>
      </c>
    </row>
    <row r="46" spans="1:7" ht="31.5">
      <c r="A46" s="290" t="s">
        <v>58</v>
      </c>
      <c r="B46" s="291" t="s">
        <v>48</v>
      </c>
      <c r="C46" s="292">
        <f>C43</f>
        <v>597</v>
      </c>
      <c r="D46" s="292">
        <f>D43</f>
        <v>0</v>
      </c>
      <c r="E46" s="292">
        <f>E43</f>
        <v>0</v>
      </c>
      <c r="F46" s="292">
        <f>F43</f>
        <v>0</v>
      </c>
      <c r="G46" s="292">
        <f>G43</f>
        <v>0</v>
      </c>
    </row>
    <row r="47" spans="1:7" ht="15.75">
      <c r="A47" s="277"/>
      <c r="B47" s="299"/>
      <c r="C47" s="300"/>
      <c r="D47" s="300"/>
      <c r="E47" s="300"/>
      <c r="F47" s="300"/>
      <c r="G47" s="300"/>
    </row>
    <row r="48" spans="1:7" ht="15.75">
      <c r="A48" s="503" t="s">
        <v>109</v>
      </c>
      <c r="B48" s="503"/>
      <c r="C48" s="503"/>
      <c r="D48" s="503"/>
      <c r="E48" s="503"/>
      <c r="F48" s="503"/>
      <c r="G48" s="503"/>
    </row>
    <row r="49" spans="1:7" s="348" customFormat="1" ht="15.75">
      <c r="A49" s="346" t="s">
        <v>274</v>
      </c>
      <c r="B49" s="347"/>
      <c r="C49" s="347"/>
      <c r="D49" s="347"/>
      <c r="E49" s="347"/>
      <c r="F49" s="347"/>
      <c r="G49" s="347"/>
    </row>
    <row r="50" spans="1:7" ht="30.75" customHeight="1">
      <c r="A50" s="496" t="s">
        <v>275</v>
      </c>
      <c r="B50" s="496"/>
      <c r="C50" s="496"/>
      <c r="D50" s="496"/>
      <c r="E50" s="496"/>
      <c r="F50" s="496"/>
      <c r="G50" s="496"/>
    </row>
    <row r="51" spans="1:7" ht="12.75">
      <c r="A51"/>
      <c r="B51"/>
      <c r="C51"/>
      <c r="D51"/>
      <c r="E51"/>
      <c r="F51"/>
      <c r="G51"/>
    </row>
    <row r="52" spans="1:7" ht="47.25" customHeight="1">
      <c r="A52" s="496" t="s">
        <v>366</v>
      </c>
      <c r="B52" s="496"/>
      <c r="C52" s="496"/>
      <c r="D52" s="496"/>
      <c r="E52" s="496"/>
      <c r="F52" s="496"/>
      <c r="G52" s="496"/>
    </row>
    <row r="53" spans="1:7" ht="15.75">
      <c r="A53" s="277"/>
      <c r="B53" s="275"/>
      <c r="C53" s="275"/>
      <c r="D53" s="275"/>
      <c r="E53" s="275"/>
      <c r="F53" s="275"/>
      <c r="G53" s="275"/>
    </row>
    <row r="54" spans="1:7" ht="31.5">
      <c r="A54" s="497" t="s">
        <v>54</v>
      </c>
      <c r="B54" s="497" t="s">
        <v>31</v>
      </c>
      <c r="C54" s="293" t="s">
        <v>42</v>
      </c>
      <c r="D54" s="293" t="s">
        <v>43</v>
      </c>
      <c r="E54" s="497" t="s">
        <v>44</v>
      </c>
      <c r="F54" s="497"/>
      <c r="G54" s="497"/>
    </row>
    <row r="55" spans="1:7" ht="15.75">
      <c r="A55" s="497"/>
      <c r="B55" s="497"/>
      <c r="C55" s="293" t="s">
        <v>45</v>
      </c>
      <c r="D55" s="293" t="s">
        <v>46</v>
      </c>
      <c r="E55" s="293" t="s">
        <v>35</v>
      </c>
      <c r="F55" s="293" t="s">
        <v>36</v>
      </c>
      <c r="G55" s="293" t="s">
        <v>37</v>
      </c>
    </row>
    <row r="56" spans="1:7" ht="63">
      <c r="A56" s="343" t="s">
        <v>368</v>
      </c>
      <c r="B56" s="127" t="s">
        <v>65</v>
      </c>
      <c r="C56" s="344">
        <v>482</v>
      </c>
      <c r="D56" s="344">
        <v>450</v>
      </c>
      <c r="E56" s="344">
        <v>450</v>
      </c>
      <c r="F56" s="344">
        <v>450</v>
      </c>
      <c r="G56" s="344">
        <v>450</v>
      </c>
    </row>
    <row r="57" spans="1:7" ht="47.25">
      <c r="A57" s="343" t="s">
        <v>369</v>
      </c>
      <c r="B57" s="127" t="s">
        <v>65</v>
      </c>
      <c r="C57" s="345">
        <v>57533</v>
      </c>
      <c r="D57" s="345">
        <v>57400</v>
      </c>
      <c r="E57" s="345">
        <v>57401</v>
      </c>
      <c r="F57" s="345">
        <v>57402</v>
      </c>
      <c r="G57" s="345">
        <v>57403</v>
      </c>
    </row>
    <row r="58" spans="1:7" ht="15.75">
      <c r="A58" s="275"/>
      <c r="B58" s="275"/>
      <c r="C58" s="275"/>
      <c r="D58" s="275"/>
      <c r="E58" s="275"/>
      <c r="F58" s="275"/>
      <c r="G58" s="275"/>
    </row>
    <row r="59" spans="1:7" ht="27.75" customHeight="1">
      <c r="A59" s="497" t="s">
        <v>55</v>
      </c>
      <c r="B59" s="497" t="s">
        <v>31</v>
      </c>
      <c r="C59" s="293" t="s">
        <v>42</v>
      </c>
      <c r="D59" s="293" t="s">
        <v>43</v>
      </c>
      <c r="E59" s="497" t="s">
        <v>44</v>
      </c>
      <c r="F59" s="497"/>
      <c r="G59" s="497"/>
    </row>
    <row r="60" spans="1:7" ht="15.75">
      <c r="A60" s="497"/>
      <c r="B60" s="497"/>
      <c r="C60" s="293" t="s">
        <v>45</v>
      </c>
      <c r="D60" s="293" t="s">
        <v>46</v>
      </c>
      <c r="E60" s="293" t="s">
        <v>35</v>
      </c>
      <c r="F60" s="293" t="s">
        <v>36</v>
      </c>
      <c r="G60" s="293" t="s">
        <v>37</v>
      </c>
    </row>
    <row r="61" spans="1:7" ht="31.5">
      <c r="A61" s="301" t="s">
        <v>49</v>
      </c>
      <c r="B61" s="293" t="s">
        <v>48</v>
      </c>
      <c r="C61" s="122">
        <v>14875</v>
      </c>
      <c r="D61" s="298">
        <v>14530</v>
      </c>
      <c r="E61" s="298">
        <v>14703</v>
      </c>
      <c r="F61" s="298">
        <v>14884</v>
      </c>
      <c r="G61" s="298">
        <v>15073</v>
      </c>
    </row>
    <row r="62" spans="1:7" ht="33.75" customHeight="1">
      <c r="A62" s="290" t="s">
        <v>58</v>
      </c>
      <c r="B62" s="291" t="s">
        <v>48</v>
      </c>
      <c r="C62" s="292">
        <f>SUM(C61)</f>
        <v>14875</v>
      </c>
      <c r="D62" s="292">
        <f>SUM(D61)</f>
        <v>14530</v>
      </c>
      <c r="E62" s="292">
        <f>SUM(E61)</f>
        <v>14703</v>
      </c>
      <c r="F62" s="292">
        <f>SUM(F61)</f>
        <v>14884</v>
      </c>
      <c r="G62" s="292">
        <f>SUM(G61)</f>
        <v>15073</v>
      </c>
    </row>
  </sheetData>
  <sheetProtection/>
  <mergeCells count="37">
    <mergeCell ref="A6:G6"/>
    <mergeCell ref="A7:G7"/>
    <mergeCell ref="A8:G8"/>
    <mergeCell ref="A9:G9"/>
    <mergeCell ref="A26:A27"/>
    <mergeCell ref="A54:A55"/>
    <mergeCell ref="B54:B55"/>
    <mergeCell ref="E54:G54"/>
    <mergeCell ref="A25:G25"/>
    <mergeCell ref="B26:B27"/>
    <mergeCell ref="A59:A60"/>
    <mergeCell ref="B59:B60"/>
    <mergeCell ref="E59:G59"/>
    <mergeCell ref="A41:A42"/>
    <mergeCell ref="B41:B42"/>
    <mergeCell ref="E41:G41"/>
    <mergeCell ref="A48:G48"/>
    <mergeCell ref="A50:G50"/>
    <mergeCell ref="A52:G52"/>
    <mergeCell ref="A36:G36"/>
    <mergeCell ref="A37:A38"/>
    <mergeCell ref="B37:B38"/>
    <mergeCell ref="E37:G37"/>
    <mergeCell ref="A20:A21"/>
    <mergeCell ref="B20:B21"/>
    <mergeCell ref="C20:C21"/>
    <mergeCell ref="D20:D21"/>
    <mergeCell ref="E20:G20"/>
    <mergeCell ref="A33:G33"/>
    <mergeCell ref="E26:G26"/>
    <mergeCell ref="A24:G24"/>
    <mergeCell ref="A11:G11"/>
    <mergeCell ref="A12:G12"/>
    <mergeCell ref="A13:G13"/>
    <mergeCell ref="A15:G15"/>
    <mergeCell ref="A18:G18"/>
    <mergeCell ref="A19:G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V70"/>
  <sheetViews>
    <sheetView view="pageBreakPreview" zoomScaleNormal="70" zoomScaleSheetLayoutView="100" zoomScalePageLayoutView="0" workbookViewId="0" topLeftCell="A1">
      <selection activeCell="A34" sqref="A34"/>
    </sheetView>
  </sheetViews>
  <sheetFormatPr defaultColWidth="9.140625" defaultRowHeight="12.75"/>
  <cols>
    <col min="1" max="1" width="43.8515625" style="1" customWidth="1"/>
    <col min="2" max="2" width="16.00390625" style="1" customWidth="1"/>
    <col min="3" max="3" width="12.421875" style="2" customWidth="1"/>
    <col min="4" max="4" width="15.28125" style="2" customWidth="1"/>
    <col min="5" max="5" width="15.421875" style="2" customWidth="1"/>
    <col min="6" max="6" width="14.28125" style="2" customWidth="1"/>
    <col min="7" max="7" width="14.140625" style="2" customWidth="1"/>
    <col min="8" max="8" width="33.00390625" style="2" customWidth="1"/>
    <col min="9" max="9" width="11.00390625" style="3" customWidth="1"/>
    <col min="10" max="10" width="11.140625" style="2" customWidth="1"/>
    <col min="11" max="12" width="13.421875" style="2" customWidth="1"/>
    <col min="13" max="13" width="14.00390625" style="2" customWidth="1"/>
    <col min="14" max="16384" width="9.140625" style="2" customWidth="1"/>
  </cols>
  <sheetData>
    <row r="1" s="93" customFormat="1" ht="15.75">
      <c r="D1" s="93" t="s">
        <v>105</v>
      </c>
    </row>
    <row r="2" s="93" customFormat="1" ht="15.75">
      <c r="D2" s="93" t="s">
        <v>16</v>
      </c>
    </row>
    <row r="3" s="93" customFormat="1" ht="15.75">
      <c r="D3" s="93" t="s">
        <v>17</v>
      </c>
    </row>
    <row r="4" spans="4:7" s="93" customFormat="1" ht="15" customHeight="1">
      <c r="D4" s="92" t="s">
        <v>496</v>
      </c>
      <c r="F4" s="92"/>
      <c r="G4" s="92"/>
    </row>
    <row r="5" ht="15" customHeight="1">
      <c r="E5" s="69"/>
    </row>
    <row r="6" spans="1:7" ht="15.75">
      <c r="A6" s="412"/>
      <c r="B6" s="412"/>
      <c r="C6" s="412"/>
      <c r="D6" s="414" t="s">
        <v>15</v>
      </c>
      <c r="E6" s="69"/>
      <c r="F6" s="414"/>
      <c r="G6" s="414"/>
    </row>
    <row r="7" spans="1:7" ht="15.75">
      <c r="A7" s="412"/>
      <c r="B7" s="412"/>
      <c r="C7" s="412"/>
      <c r="D7" s="93" t="s">
        <v>411</v>
      </c>
      <c r="E7" s="69"/>
      <c r="F7" s="93"/>
      <c r="G7" s="93"/>
    </row>
    <row r="8" spans="1:7" ht="15.75">
      <c r="A8" s="412"/>
      <c r="B8" s="412"/>
      <c r="C8" s="412"/>
      <c r="D8" s="93" t="s">
        <v>412</v>
      </c>
      <c r="E8" s="69"/>
      <c r="F8" s="93"/>
      <c r="G8" s="93"/>
    </row>
    <row r="9" spans="1:7" ht="15.75">
      <c r="A9" s="412"/>
      <c r="B9" s="412"/>
      <c r="C9" s="412"/>
      <c r="D9" s="414" t="s">
        <v>426</v>
      </c>
      <c r="E9" s="69"/>
      <c r="F9" s="414"/>
      <c r="G9" s="414"/>
    </row>
    <row r="10" s="11" customFormat="1" ht="15.75"/>
    <row r="11" spans="1:8" ht="15.75">
      <c r="A11" s="599" t="s">
        <v>18</v>
      </c>
      <c r="B11" s="599"/>
      <c r="C11" s="599"/>
      <c r="D11" s="599"/>
      <c r="E11" s="599"/>
      <c r="F11" s="599"/>
      <c r="G11" s="599"/>
      <c r="H11" s="13"/>
    </row>
    <row r="12" spans="1:9" s="16" customFormat="1" ht="15.75">
      <c r="A12" s="600" t="s">
        <v>19</v>
      </c>
      <c r="B12" s="600"/>
      <c r="C12" s="600"/>
      <c r="D12" s="600"/>
      <c r="E12" s="600"/>
      <c r="F12" s="600"/>
      <c r="G12" s="600"/>
      <c r="H12" s="14"/>
      <c r="I12" s="15"/>
    </row>
    <row r="13" spans="1:9" s="16" customFormat="1" ht="15.75">
      <c r="A13" s="601" t="s">
        <v>20</v>
      </c>
      <c r="B13" s="601"/>
      <c r="C13" s="601"/>
      <c r="D13" s="601"/>
      <c r="E13" s="601"/>
      <c r="F13" s="601"/>
      <c r="G13" s="601"/>
      <c r="H13" s="17"/>
      <c r="I13" s="15"/>
    </row>
    <row r="14" spans="1:8" ht="15.75">
      <c r="A14" s="599" t="s">
        <v>21</v>
      </c>
      <c r="B14" s="599"/>
      <c r="C14" s="599"/>
      <c r="D14" s="599"/>
      <c r="E14" s="599"/>
      <c r="F14" s="599"/>
      <c r="G14" s="599"/>
      <c r="H14" s="13"/>
    </row>
    <row r="15" spans="1:13" ht="15.75">
      <c r="A15" s="18"/>
      <c r="B15" s="18"/>
      <c r="C15" s="19"/>
      <c r="D15" s="19"/>
      <c r="E15" s="19"/>
      <c r="F15" s="19"/>
      <c r="G15" s="19"/>
      <c r="H15" s="19"/>
      <c r="J15" s="20"/>
      <c r="K15" s="20"/>
      <c r="L15" s="20"/>
      <c r="M15" s="20"/>
    </row>
    <row r="16" spans="1:13" ht="41.25" customHeight="1">
      <c r="A16" s="597" t="s">
        <v>350</v>
      </c>
      <c r="B16" s="597"/>
      <c r="C16" s="597"/>
      <c r="D16" s="597"/>
      <c r="E16" s="597"/>
      <c r="F16" s="597"/>
      <c r="G16" s="597"/>
      <c r="H16" s="18"/>
      <c r="J16" s="20"/>
      <c r="K16" s="20"/>
      <c r="L16" s="20"/>
      <c r="M16" s="20"/>
    </row>
    <row r="17" spans="1:13" s="16" customFormat="1" ht="12.75" customHeight="1">
      <c r="A17" s="597" t="s">
        <v>22</v>
      </c>
      <c r="B17" s="597"/>
      <c r="C17" s="597"/>
      <c r="D17" s="597"/>
      <c r="E17" s="597"/>
      <c r="F17" s="597"/>
      <c r="G17" s="597"/>
      <c r="H17" s="19"/>
      <c r="I17" s="15"/>
      <c r="J17" s="19"/>
      <c r="K17" s="19"/>
      <c r="L17" s="19"/>
      <c r="M17" s="19"/>
    </row>
    <row r="18" spans="1:12" s="16" customFormat="1" ht="94.5" customHeight="1">
      <c r="A18" s="597" t="s">
        <v>23</v>
      </c>
      <c r="B18" s="597"/>
      <c r="C18" s="597"/>
      <c r="D18" s="597"/>
      <c r="E18" s="597"/>
      <c r="F18" s="597"/>
      <c r="G18" s="597"/>
      <c r="H18" s="22"/>
      <c r="I18" s="23"/>
      <c r="J18" s="24"/>
      <c r="K18" s="24"/>
      <c r="L18" s="24"/>
    </row>
    <row r="19" spans="1:7" s="27" customFormat="1" ht="17.25" customHeight="1">
      <c r="A19" s="25" t="s">
        <v>24</v>
      </c>
      <c r="B19" s="26"/>
      <c r="C19" s="26"/>
      <c r="D19" s="26"/>
      <c r="E19" s="26"/>
      <c r="F19" s="26"/>
      <c r="G19" s="26"/>
    </row>
    <row r="20" spans="1:7" s="27" customFormat="1" ht="15.75" customHeight="1">
      <c r="A20" s="598" t="s">
        <v>25</v>
      </c>
      <c r="B20" s="598"/>
      <c r="C20" s="598"/>
      <c r="D20" s="598"/>
      <c r="E20" s="598"/>
      <c r="F20" s="598"/>
      <c r="G20" s="598"/>
    </row>
    <row r="21" spans="1:7" s="27" customFormat="1" ht="33.75" customHeight="1">
      <c r="A21" s="519" t="s">
        <v>26</v>
      </c>
      <c r="B21" s="519"/>
      <c r="C21" s="519"/>
      <c r="D21" s="519"/>
      <c r="E21" s="519"/>
      <c r="F21" s="519"/>
      <c r="G21" s="519"/>
    </row>
    <row r="22" s="27" customFormat="1" ht="15.75">
      <c r="A22" s="11" t="s">
        <v>27</v>
      </c>
    </row>
    <row r="23" spans="1:7" s="27" customFormat="1" ht="20.25" customHeight="1">
      <c r="A23" s="519" t="s">
        <v>28</v>
      </c>
      <c r="B23" s="519"/>
      <c r="C23" s="519"/>
      <c r="D23" s="519"/>
      <c r="E23" s="519"/>
      <c r="F23" s="519"/>
      <c r="G23" s="519"/>
    </row>
    <row r="24" spans="1:12" ht="82.5" customHeight="1">
      <c r="A24" s="597" t="s">
        <v>351</v>
      </c>
      <c r="B24" s="597"/>
      <c r="C24" s="597"/>
      <c r="D24" s="597"/>
      <c r="E24" s="597"/>
      <c r="F24" s="597"/>
      <c r="G24" s="597"/>
      <c r="H24" s="18"/>
      <c r="I24" s="29"/>
      <c r="J24" s="30"/>
      <c r="K24" s="30"/>
      <c r="L24" s="30"/>
    </row>
    <row r="25" spans="1:7" s="27" customFormat="1" ht="22.5" customHeight="1">
      <c r="A25" s="31" t="s">
        <v>29</v>
      </c>
      <c r="B25" s="32"/>
      <c r="C25" s="32"/>
      <c r="D25" s="32"/>
      <c r="E25" s="32"/>
      <c r="F25" s="32"/>
      <c r="G25" s="32"/>
    </row>
    <row r="26" spans="1:7" s="27" customFormat="1" ht="12.75" customHeight="1">
      <c r="A26" s="602" t="s">
        <v>30</v>
      </c>
      <c r="B26" s="602" t="s">
        <v>31</v>
      </c>
      <c r="C26" s="602" t="s">
        <v>32</v>
      </c>
      <c r="D26" s="602" t="s">
        <v>33</v>
      </c>
      <c r="E26" s="602" t="s">
        <v>34</v>
      </c>
      <c r="F26" s="602"/>
      <c r="G26" s="602"/>
    </row>
    <row r="27" spans="1:7" s="27" customFormat="1" ht="27.75" customHeight="1">
      <c r="A27" s="602"/>
      <c r="B27" s="602"/>
      <c r="C27" s="602"/>
      <c r="D27" s="602"/>
      <c r="E27" s="33" t="s">
        <v>35</v>
      </c>
      <c r="F27" s="33" t="s">
        <v>36</v>
      </c>
      <c r="G27" s="33" t="s">
        <v>37</v>
      </c>
    </row>
    <row r="28" spans="1:7" s="27" customFormat="1" ht="65.25" customHeight="1">
      <c r="A28" s="328" t="s">
        <v>352</v>
      </c>
      <c r="B28" s="332" t="s">
        <v>353</v>
      </c>
      <c r="C28" s="333">
        <v>14.1</v>
      </c>
      <c r="D28" s="244">
        <v>8.48</v>
      </c>
      <c r="E28" s="333">
        <v>8.3</v>
      </c>
      <c r="F28" s="333">
        <v>8.2</v>
      </c>
      <c r="G28" s="38">
        <v>8.1</v>
      </c>
    </row>
    <row r="29" spans="1:7" s="27" customFormat="1" ht="63.75" customHeight="1">
      <c r="A29" s="328" t="s">
        <v>354</v>
      </c>
      <c r="B29" s="332" t="s">
        <v>353</v>
      </c>
      <c r="C29" s="333">
        <v>14.7</v>
      </c>
      <c r="D29" s="333">
        <v>10.4</v>
      </c>
      <c r="E29" s="333">
        <v>10</v>
      </c>
      <c r="F29" s="333">
        <v>9.6</v>
      </c>
      <c r="G29" s="333">
        <v>9.2</v>
      </c>
    </row>
    <row r="30" spans="1:7" s="27" customFormat="1" ht="40.5" customHeight="1">
      <c r="A30" s="618" t="s">
        <v>355</v>
      </c>
      <c r="B30" s="618"/>
      <c r="C30" s="618"/>
      <c r="D30" s="618"/>
      <c r="E30" s="618"/>
      <c r="F30" s="618"/>
      <c r="G30" s="618"/>
    </row>
    <row r="31" spans="1:9" ht="30.75" customHeight="1">
      <c r="A31" s="619" t="s">
        <v>40</v>
      </c>
      <c r="B31" s="620"/>
      <c r="C31" s="620"/>
      <c r="D31" s="620"/>
      <c r="E31" s="620"/>
      <c r="F31" s="620"/>
      <c r="G31" s="621"/>
      <c r="H31" s="3"/>
      <c r="I31" s="2"/>
    </row>
    <row r="32" spans="1:9" ht="31.5">
      <c r="A32" s="622" t="s">
        <v>41</v>
      </c>
      <c r="B32" s="624" t="s">
        <v>31</v>
      </c>
      <c r="C32" s="259" t="s">
        <v>42</v>
      </c>
      <c r="D32" s="259" t="s">
        <v>43</v>
      </c>
      <c r="E32" s="624" t="s">
        <v>44</v>
      </c>
      <c r="F32" s="624"/>
      <c r="G32" s="624"/>
      <c r="H32" s="3"/>
      <c r="I32" s="2"/>
    </row>
    <row r="33" spans="1:9" ht="15.75">
      <c r="A33" s="623"/>
      <c r="B33" s="607"/>
      <c r="C33" s="37" t="s">
        <v>45</v>
      </c>
      <c r="D33" s="37" t="s">
        <v>46</v>
      </c>
      <c r="E33" s="37" t="s">
        <v>35</v>
      </c>
      <c r="F33" s="37" t="s">
        <v>36</v>
      </c>
      <c r="G33" s="37" t="s">
        <v>37</v>
      </c>
      <c r="H33" s="3"/>
      <c r="I33" s="2"/>
    </row>
    <row r="34" spans="1:9" ht="30">
      <c r="A34" s="39" t="s">
        <v>47</v>
      </c>
      <c r="B34" s="38" t="s">
        <v>48</v>
      </c>
      <c r="C34" s="40">
        <f>C49</f>
        <v>37634</v>
      </c>
      <c r="D34" s="40">
        <f>D49</f>
        <v>42040</v>
      </c>
      <c r="E34" s="40">
        <v>16000</v>
      </c>
      <c r="F34" s="40">
        <f>F49</f>
        <v>44710</v>
      </c>
      <c r="G34" s="40">
        <f>G49</f>
        <v>46045</v>
      </c>
      <c r="H34" s="3"/>
      <c r="I34" s="2"/>
    </row>
    <row r="35" spans="1:12" ht="15.75">
      <c r="A35" s="39" t="s">
        <v>49</v>
      </c>
      <c r="B35" s="38" t="s">
        <v>48</v>
      </c>
      <c r="C35" s="40">
        <f>C69</f>
        <v>656235</v>
      </c>
      <c r="D35" s="40">
        <f>D69</f>
        <v>711821</v>
      </c>
      <c r="E35" s="40">
        <v>748603.3</v>
      </c>
      <c r="F35" s="40">
        <f>F69</f>
        <v>766406</v>
      </c>
      <c r="G35" s="40">
        <f>G69</f>
        <v>800894</v>
      </c>
      <c r="H35" s="43"/>
      <c r="I35" s="20"/>
      <c r="J35" s="20"/>
      <c r="K35" s="20"/>
      <c r="L35" s="20"/>
    </row>
    <row r="36" spans="1:13" s="16" customFormat="1" ht="15.75" customHeight="1">
      <c r="A36" s="41" t="s">
        <v>50</v>
      </c>
      <c r="B36" s="36" t="s">
        <v>48</v>
      </c>
      <c r="C36" s="42">
        <f>SUM(C34:C35)</f>
        <v>693869</v>
      </c>
      <c r="D36" s="42">
        <f>SUM(D34:D35)</f>
        <v>753861</v>
      </c>
      <c r="E36" s="42">
        <f>SUM(E34:E35)</f>
        <v>764603.3</v>
      </c>
      <c r="F36" s="42">
        <f>SUM(F34:F35)</f>
        <v>811116</v>
      </c>
      <c r="G36" s="42">
        <f>SUM(G34:G35)</f>
        <v>846939</v>
      </c>
      <c r="H36" s="28"/>
      <c r="I36" s="15"/>
      <c r="J36" s="19"/>
      <c r="K36" s="19"/>
      <c r="L36" s="19"/>
      <c r="M36" s="19"/>
    </row>
    <row r="37" spans="1:7" s="27" customFormat="1" ht="21" customHeight="1">
      <c r="A37" s="625" t="s">
        <v>51</v>
      </c>
      <c r="B37" s="625"/>
      <c r="C37" s="625"/>
      <c r="D37" s="625"/>
      <c r="E37" s="625"/>
      <c r="F37" s="625"/>
      <c r="G37" s="625"/>
    </row>
    <row r="38" spans="1:7" s="27" customFormat="1" ht="15.75" customHeight="1">
      <c r="A38" s="610" t="s">
        <v>52</v>
      </c>
      <c r="B38" s="610"/>
      <c r="C38" s="610"/>
      <c r="D38" s="610"/>
      <c r="E38" s="610"/>
      <c r="F38" s="610"/>
      <c r="G38" s="610"/>
    </row>
    <row r="39" spans="1:7" s="27" customFormat="1" ht="37.5" customHeight="1">
      <c r="A39" s="519" t="s">
        <v>26</v>
      </c>
      <c r="B39" s="519"/>
      <c r="C39" s="519"/>
      <c r="D39" s="519"/>
      <c r="E39" s="519"/>
      <c r="F39" s="519"/>
      <c r="G39" s="519"/>
    </row>
    <row r="40" spans="1:8" ht="18" customHeight="1">
      <c r="A40" s="11" t="s">
        <v>53</v>
      </c>
      <c r="B40" s="27"/>
      <c r="C40" s="27"/>
      <c r="D40" s="27"/>
      <c r="E40" s="27"/>
      <c r="F40" s="27"/>
      <c r="G40" s="27"/>
      <c r="H40" s="18"/>
    </row>
    <row r="41" spans="1:9" ht="12.75" customHeight="1" hidden="1">
      <c r="A41" s="604" t="s">
        <v>356</v>
      </c>
      <c r="B41" s="604"/>
      <c r="C41" s="604"/>
      <c r="D41" s="604"/>
      <c r="E41" s="604"/>
      <c r="F41" s="604"/>
      <c r="G41" s="604"/>
      <c r="H41" s="46"/>
      <c r="I41" s="2"/>
    </row>
    <row r="42" spans="1:9" ht="31.5" hidden="1">
      <c r="A42" s="608" t="s">
        <v>54</v>
      </c>
      <c r="B42" s="578" t="s">
        <v>31</v>
      </c>
      <c r="C42" s="38" t="s">
        <v>42</v>
      </c>
      <c r="D42" s="38" t="s">
        <v>43</v>
      </c>
      <c r="E42" s="578" t="s">
        <v>44</v>
      </c>
      <c r="F42" s="578"/>
      <c r="G42" s="578"/>
      <c r="H42" s="46"/>
      <c r="I42" s="2"/>
    </row>
    <row r="43" spans="1:9" ht="15.75" hidden="1">
      <c r="A43" s="608"/>
      <c r="B43" s="578"/>
      <c r="C43" s="38" t="s">
        <v>45</v>
      </c>
      <c r="D43" s="38" t="s">
        <v>46</v>
      </c>
      <c r="E43" s="38" t="s">
        <v>35</v>
      </c>
      <c r="F43" s="38" t="s">
        <v>36</v>
      </c>
      <c r="G43" s="38" t="s">
        <v>37</v>
      </c>
      <c r="H43" s="46"/>
      <c r="I43" s="2"/>
    </row>
    <row r="44" spans="1:256" ht="40.5" customHeight="1">
      <c r="A44" s="618" t="s">
        <v>356</v>
      </c>
      <c r="B44" s="618"/>
      <c r="C44" s="618"/>
      <c r="D44" s="618"/>
      <c r="E44" s="618"/>
      <c r="F44" s="618"/>
      <c r="G44" s="618"/>
      <c r="H44" s="160"/>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c r="EO44" s="109"/>
      <c r="EP44" s="109"/>
      <c r="EQ44" s="109"/>
      <c r="ER44" s="109"/>
      <c r="ES44" s="109"/>
      <c r="ET44" s="109"/>
      <c r="EU44" s="109"/>
      <c r="EV44" s="109"/>
      <c r="EW44" s="109"/>
      <c r="EX44" s="109"/>
      <c r="EY44" s="109"/>
      <c r="EZ44" s="109"/>
      <c r="FA44" s="109"/>
      <c r="FB44" s="109"/>
      <c r="FC44" s="109"/>
      <c r="FD44" s="109"/>
      <c r="FE44" s="109"/>
      <c r="FF44" s="109"/>
      <c r="FG44" s="109"/>
      <c r="FH44" s="109"/>
      <c r="FI44" s="109"/>
      <c r="FJ44" s="109"/>
      <c r="FK44" s="109"/>
      <c r="FL44" s="109"/>
      <c r="FM44" s="109"/>
      <c r="FN44" s="109"/>
      <c r="FO44" s="109"/>
      <c r="FP44" s="109"/>
      <c r="FQ44" s="109"/>
      <c r="FR44" s="109"/>
      <c r="FS44" s="109"/>
      <c r="FT44" s="109"/>
      <c r="FU44" s="109"/>
      <c r="FV44" s="109"/>
      <c r="FW44" s="109"/>
      <c r="FX44" s="109"/>
      <c r="FY44" s="109"/>
      <c r="FZ44" s="109"/>
      <c r="GA44" s="109"/>
      <c r="GB44" s="109"/>
      <c r="GC44" s="109"/>
      <c r="GD44" s="109"/>
      <c r="GE44" s="109"/>
      <c r="GF44" s="109"/>
      <c r="GG44" s="109"/>
      <c r="GH44" s="109"/>
      <c r="GI44" s="109"/>
      <c r="GJ44" s="109"/>
      <c r="GK44" s="109"/>
      <c r="GL44" s="109"/>
      <c r="GM44" s="109"/>
      <c r="GN44" s="109"/>
      <c r="GO44" s="109"/>
      <c r="GP44" s="109"/>
      <c r="GQ44" s="109"/>
      <c r="GR44" s="109"/>
      <c r="GS44" s="109"/>
      <c r="GT44" s="109"/>
      <c r="GU44" s="109"/>
      <c r="GV44" s="109"/>
      <c r="GW44" s="109"/>
      <c r="GX44" s="109"/>
      <c r="GY44" s="109"/>
      <c r="GZ44" s="109"/>
      <c r="HA44" s="109"/>
      <c r="HB44" s="109"/>
      <c r="HC44" s="109"/>
      <c r="HD44" s="109"/>
      <c r="HE44" s="109"/>
      <c r="HF44" s="109"/>
      <c r="HG44" s="109"/>
      <c r="HH44" s="109"/>
      <c r="HI44" s="109"/>
      <c r="HJ44" s="109"/>
      <c r="HK44" s="109"/>
      <c r="HL44" s="109"/>
      <c r="HM44" s="109"/>
      <c r="HN44" s="109"/>
      <c r="HO44" s="109"/>
      <c r="HP44" s="109"/>
      <c r="HQ44" s="109"/>
      <c r="HR44" s="109"/>
      <c r="HS44" s="109"/>
      <c r="HT44" s="109"/>
      <c r="HU44" s="109"/>
      <c r="HV44" s="109"/>
      <c r="HW44" s="109"/>
      <c r="HX44" s="109"/>
      <c r="HY44" s="109"/>
      <c r="HZ44" s="109"/>
      <c r="IA44" s="109"/>
      <c r="IB44" s="109"/>
      <c r="IC44" s="109"/>
      <c r="ID44" s="109"/>
      <c r="IE44" s="109"/>
      <c r="IF44" s="109"/>
      <c r="IG44" s="109"/>
      <c r="IH44" s="109"/>
      <c r="II44" s="109"/>
      <c r="IJ44" s="109"/>
      <c r="IK44" s="109"/>
      <c r="IL44" s="109"/>
      <c r="IM44" s="109"/>
      <c r="IN44" s="109"/>
      <c r="IO44" s="109"/>
      <c r="IP44" s="109"/>
      <c r="IQ44" s="109"/>
      <c r="IR44" s="109"/>
      <c r="IS44" s="109"/>
      <c r="IT44" s="109"/>
      <c r="IU44" s="109"/>
      <c r="IV44" s="109"/>
    </row>
    <row r="45" spans="1:256" ht="15.75" customHeight="1" hidden="1">
      <c r="A45" s="22"/>
      <c r="B45" s="53"/>
      <c r="C45" s="54"/>
      <c r="D45" s="54"/>
      <c r="E45" s="54"/>
      <c r="F45" s="54"/>
      <c r="G45" s="54"/>
      <c r="H45" s="160"/>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I45" s="109"/>
      <c r="FJ45" s="109"/>
      <c r="FK45" s="109"/>
      <c r="FL45" s="109"/>
      <c r="FM45" s="109"/>
      <c r="FN45" s="109"/>
      <c r="FO45" s="109"/>
      <c r="FP45" s="109"/>
      <c r="FQ45" s="109"/>
      <c r="FR45" s="109"/>
      <c r="FS45" s="109"/>
      <c r="FT45" s="109"/>
      <c r="FU45" s="109"/>
      <c r="FV45" s="109"/>
      <c r="FW45" s="109"/>
      <c r="FX45" s="109"/>
      <c r="FY45" s="109"/>
      <c r="FZ45" s="109"/>
      <c r="GA45" s="109"/>
      <c r="GB45" s="109"/>
      <c r="GC45" s="109"/>
      <c r="GD45" s="109"/>
      <c r="GE45" s="109"/>
      <c r="GF45" s="109"/>
      <c r="GG45" s="109"/>
      <c r="GH45" s="109"/>
      <c r="GI45" s="109"/>
      <c r="GJ45" s="109"/>
      <c r="GK45" s="109"/>
      <c r="GL45" s="109"/>
      <c r="GM45" s="109"/>
      <c r="GN45" s="109"/>
      <c r="GO45" s="109"/>
      <c r="GP45" s="109"/>
      <c r="GQ45" s="109"/>
      <c r="GR45" s="109"/>
      <c r="GS45" s="109"/>
      <c r="GT45" s="109"/>
      <c r="GU45" s="109"/>
      <c r="GV45" s="109"/>
      <c r="GW45" s="109"/>
      <c r="GX45" s="109"/>
      <c r="GY45" s="109"/>
      <c r="GZ45" s="109"/>
      <c r="HA45" s="109"/>
      <c r="HB45" s="109"/>
      <c r="HC45" s="109"/>
      <c r="HD45" s="109"/>
      <c r="HE45" s="109"/>
      <c r="HF45" s="109"/>
      <c r="HG45" s="109"/>
      <c r="HH45" s="109"/>
      <c r="HI45" s="109"/>
      <c r="HJ45" s="109"/>
      <c r="HK45" s="109"/>
      <c r="HL45" s="109"/>
      <c r="HM45" s="109"/>
      <c r="HN45" s="109"/>
      <c r="HO45" s="109"/>
      <c r="HP45" s="109"/>
      <c r="HQ45" s="109"/>
      <c r="HR45" s="109"/>
      <c r="HS45" s="109"/>
      <c r="HT45" s="109"/>
      <c r="HU45" s="109"/>
      <c r="HV45" s="109"/>
      <c r="HW45" s="109"/>
      <c r="HX45" s="109"/>
      <c r="HY45" s="109"/>
      <c r="HZ45" s="109"/>
      <c r="IA45" s="109"/>
      <c r="IB45" s="109"/>
      <c r="IC45" s="109"/>
      <c r="ID45" s="109"/>
      <c r="IE45" s="109"/>
      <c r="IF45" s="109"/>
      <c r="IG45" s="109"/>
      <c r="IH45" s="109"/>
      <c r="II45" s="109"/>
      <c r="IJ45" s="109"/>
      <c r="IK45" s="109"/>
      <c r="IL45" s="109"/>
      <c r="IM45" s="109"/>
      <c r="IN45" s="109"/>
      <c r="IO45" s="109"/>
      <c r="IP45" s="109"/>
      <c r="IQ45" s="109"/>
      <c r="IR45" s="109"/>
      <c r="IS45" s="109"/>
      <c r="IT45" s="109"/>
      <c r="IU45" s="109"/>
      <c r="IV45" s="109"/>
    </row>
    <row r="46" spans="1:256" ht="33.75" customHeight="1">
      <c r="A46" s="501" t="s">
        <v>54</v>
      </c>
      <c r="B46" s="497" t="s">
        <v>31</v>
      </c>
      <c r="C46" s="188" t="s">
        <v>42</v>
      </c>
      <c r="D46" s="188" t="s">
        <v>43</v>
      </c>
      <c r="E46" s="497" t="s">
        <v>44</v>
      </c>
      <c r="F46" s="497"/>
      <c r="G46" s="497"/>
      <c r="H46" s="160"/>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09"/>
      <c r="FG46" s="109"/>
      <c r="FH46" s="109"/>
      <c r="FI46" s="109"/>
      <c r="FJ46" s="109"/>
      <c r="FK46" s="109"/>
      <c r="FL46" s="109"/>
      <c r="FM46" s="109"/>
      <c r="FN46" s="109"/>
      <c r="FO46" s="109"/>
      <c r="FP46" s="109"/>
      <c r="FQ46" s="109"/>
      <c r="FR46" s="109"/>
      <c r="FS46" s="109"/>
      <c r="FT46" s="109"/>
      <c r="FU46" s="109"/>
      <c r="FV46" s="109"/>
      <c r="FW46" s="109"/>
      <c r="FX46" s="109"/>
      <c r="FY46" s="109"/>
      <c r="FZ46" s="109"/>
      <c r="GA46" s="109"/>
      <c r="GB46" s="109"/>
      <c r="GC46" s="109"/>
      <c r="GD46" s="109"/>
      <c r="GE46" s="109"/>
      <c r="GF46" s="109"/>
      <c r="GG46" s="109"/>
      <c r="GH46" s="109"/>
      <c r="GI46" s="109"/>
      <c r="GJ46" s="109"/>
      <c r="GK46" s="109"/>
      <c r="GL46" s="109"/>
      <c r="GM46" s="109"/>
      <c r="GN46" s="109"/>
      <c r="GO46" s="109"/>
      <c r="GP46" s="109"/>
      <c r="GQ46" s="109"/>
      <c r="GR46" s="109"/>
      <c r="GS46" s="109"/>
      <c r="GT46" s="109"/>
      <c r="GU46" s="109"/>
      <c r="GV46" s="109"/>
      <c r="GW46" s="109"/>
      <c r="GX46" s="109"/>
      <c r="GY46" s="109"/>
      <c r="GZ46" s="109"/>
      <c r="HA46" s="109"/>
      <c r="HB46" s="109"/>
      <c r="HC46" s="109"/>
      <c r="HD46" s="109"/>
      <c r="HE46" s="109"/>
      <c r="HF46" s="109"/>
      <c r="HG46" s="109"/>
      <c r="HH46" s="109"/>
      <c r="HI46" s="109"/>
      <c r="HJ46" s="109"/>
      <c r="HK46" s="109"/>
      <c r="HL46" s="109"/>
      <c r="HM46" s="109"/>
      <c r="HN46" s="109"/>
      <c r="HO46" s="109"/>
      <c r="HP46" s="109"/>
      <c r="HQ46" s="109"/>
      <c r="HR46" s="109"/>
      <c r="HS46" s="109"/>
      <c r="HT46" s="109"/>
      <c r="HU46" s="109"/>
      <c r="HV46" s="109"/>
      <c r="HW46" s="109"/>
      <c r="HX46" s="109"/>
      <c r="HY46" s="109"/>
      <c r="HZ46" s="109"/>
      <c r="IA46" s="109"/>
      <c r="IB46" s="109"/>
      <c r="IC46" s="109"/>
      <c r="ID46" s="109"/>
      <c r="IE46" s="109"/>
      <c r="IF46" s="109"/>
      <c r="IG46" s="109"/>
      <c r="IH46" s="109"/>
      <c r="II46" s="109"/>
      <c r="IJ46" s="109"/>
      <c r="IK46" s="109"/>
      <c r="IL46" s="109"/>
      <c r="IM46" s="109"/>
      <c r="IN46" s="109"/>
      <c r="IO46" s="109"/>
      <c r="IP46" s="109"/>
      <c r="IQ46" s="109"/>
      <c r="IR46" s="109"/>
      <c r="IS46" s="109"/>
      <c r="IT46" s="109"/>
      <c r="IU46" s="109"/>
      <c r="IV46" s="109"/>
    </row>
    <row r="47" spans="1:256" ht="21.75" customHeight="1">
      <c r="A47" s="501"/>
      <c r="B47" s="497"/>
      <c r="C47" s="188" t="s">
        <v>45</v>
      </c>
      <c r="D47" s="188" t="s">
        <v>46</v>
      </c>
      <c r="E47" s="188" t="s">
        <v>35</v>
      </c>
      <c r="F47" s="188" t="s">
        <v>36</v>
      </c>
      <c r="G47" s="188" t="s">
        <v>37</v>
      </c>
      <c r="H47" s="160"/>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9"/>
      <c r="HB47" s="109"/>
      <c r="HC47" s="109"/>
      <c r="HD47" s="109"/>
      <c r="HE47" s="109"/>
      <c r="HF47" s="109"/>
      <c r="HG47" s="109"/>
      <c r="HH47" s="109"/>
      <c r="HI47" s="109"/>
      <c r="HJ47" s="109"/>
      <c r="HK47" s="109"/>
      <c r="HL47" s="109"/>
      <c r="HM47" s="109"/>
      <c r="HN47" s="109"/>
      <c r="HO47" s="109"/>
      <c r="HP47" s="109"/>
      <c r="HQ47" s="109"/>
      <c r="HR47" s="109"/>
      <c r="HS47" s="109"/>
      <c r="HT47" s="109"/>
      <c r="HU47" s="109"/>
      <c r="HV47" s="109"/>
      <c r="HW47" s="109"/>
      <c r="HX47" s="109"/>
      <c r="HY47" s="109"/>
      <c r="HZ47" s="109"/>
      <c r="IA47" s="109"/>
      <c r="IB47" s="109"/>
      <c r="IC47" s="109"/>
      <c r="ID47" s="109"/>
      <c r="IE47" s="109"/>
      <c r="IF47" s="109"/>
      <c r="IG47" s="109"/>
      <c r="IH47" s="109"/>
      <c r="II47" s="109"/>
      <c r="IJ47" s="109"/>
      <c r="IK47" s="109"/>
      <c r="IL47" s="109"/>
      <c r="IM47" s="109"/>
      <c r="IN47" s="109"/>
      <c r="IO47" s="109"/>
      <c r="IP47" s="109"/>
      <c r="IQ47" s="109"/>
      <c r="IR47" s="109"/>
      <c r="IS47" s="109"/>
      <c r="IT47" s="109"/>
      <c r="IU47" s="109"/>
      <c r="IV47" s="109"/>
    </row>
    <row r="48" spans="1:256" s="16" customFormat="1" ht="51.75" customHeight="1">
      <c r="A48" s="242" t="s">
        <v>357</v>
      </c>
      <c r="B48" s="334" t="s">
        <v>39</v>
      </c>
      <c r="C48" s="243">
        <v>11005</v>
      </c>
      <c r="D48" s="243">
        <v>11005</v>
      </c>
      <c r="E48" s="243">
        <v>11309</v>
      </c>
      <c r="F48" s="243">
        <v>11300</v>
      </c>
      <c r="G48" s="335">
        <v>11350</v>
      </c>
      <c r="H48" s="160"/>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c r="EO48" s="109"/>
      <c r="EP48" s="109"/>
      <c r="EQ48" s="109"/>
      <c r="ER48" s="109"/>
      <c r="ES48" s="109"/>
      <c r="ET48" s="109"/>
      <c r="EU48" s="109"/>
      <c r="EV48" s="109"/>
      <c r="EW48" s="109"/>
      <c r="EX48" s="109"/>
      <c r="EY48" s="109"/>
      <c r="EZ48" s="109"/>
      <c r="FA48" s="109"/>
      <c r="FB48" s="109"/>
      <c r="FC48" s="109"/>
      <c r="FD48" s="109"/>
      <c r="FE48" s="109"/>
      <c r="FF48" s="109"/>
      <c r="FG48" s="109"/>
      <c r="FH48" s="109"/>
      <c r="FI48" s="109"/>
      <c r="FJ48" s="109"/>
      <c r="FK48" s="109"/>
      <c r="FL48" s="109"/>
      <c r="FM48" s="109"/>
      <c r="FN48" s="109"/>
      <c r="FO48" s="109"/>
      <c r="FP48" s="109"/>
      <c r="FQ48" s="109"/>
      <c r="FR48" s="109"/>
      <c r="FS48" s="109"/>
      <c r="FT48" s="109"/>
      <c r="FU48" s="109"/>
      <c r="FV48" s="109"/>
      <c r="FW48" s="109"/>
      <c r="FX48" s="109"/>
      <c r="FY48" s="109"/>
      <c r="FZ48" s="109"/>
      <c r="GA48" s="109"/>
      <c r="GB48" s="109"/>
      <c r="GC48" s="109"/>
      <c r="GD48" s="109"/>
      <c r="GE48" s="109"/>
      <c r="GF48" s="109"/>
      <c r="GG48" s="109"/>
      <c r="GH48" s="109"/>
      <c r="GI48" s="109"/>
      <c r="GJ48" s="109"/>
      <c r="GK48" s="109"/>
      <c r="GL48" s="109"/>
      <c r="GM48" s="109"/>
      <c r="GN48" s="109"/>
      <c r="GO48" s="109"/>
      <c r="GP48" s="109"/>
      <c r="GQ48" s="109"/>
      <c r="GR48" s="109"/>
      <c r="GS48" s="109"/>
      <c r="GT48" s="109"/>
      <c r="GU48" s="109"/>
      <c r="GV48" s="109"/>
      <c r="GW48" s="109"/>
      <c r="GX48" s="109"/>
      <c r="GY48" s="109"/>
      <c r="GZ48" s="109"/>
      <c r="HA48" s="109"/>
      <c r="HB48" s="109"/>
      <c r="HC48" s="109"/>
      <c r="HD48" s="109"/>
      <c r="HE48" s="109"/>
      <c r="HF48" s="109"/>
      <c r="HG48" s="109"/>
      <c r="HH48" s="109"/>
      <c r="HI48" s="109"/>
      <c r="HJ48" s="109"/>
      <c r="HK48" s="109"/>
      <c r="HL48" s="109"/>
      <c r="HM48" s="109"/>
      <c r="HN48" s="109"/>
      <c r="HO48" s="109"/>
      <c r="HP48" s="109"/>
      <c r="HQ48" s="109"/>
      <c r="HR48" s="109"/>
      <c r="HS48" s="109"/>
      <c r="HT48" s="109"/>
      <c r="HU48" s="109"/>
      <c r="HV48" s="109"/>
      <c r="HW48" s="109"/>
      <c r="HX48" s="109"/>
      <c r="HY48" s="109"/>
      <c r="HZ48" s="109"/>
      <c r="IA48" s="109"/>
      <c r="IB48" s="109"/>
      <c r="IC48" s="109"/>
      <c r="ID48" s="109"/>
      <c r="IE48" s="109"/>
      <c r="IF48" s="109"/>
      <c r="IG48" s="109"/>
      <c r="IH48" s="109"/>
      <c r="II48" s="109"/>
      <c r="IJ48" s="109"/>
      <c r="IK48" s="109"/>
      <c r="IL48" s="109"/>
      <c r="IM48" s="109"/>
      <c r="IN48" s="109"/>
      <c r="IO48" s="109"/>
      <c r="IP48" s="109"/>
      <c r="IQ48" s="109"/>
      <c r="IR48" s="109"/>
      <c r="IS48" s="109"/>
      <c r="IT48" s="109"/>
      <c r="IU48" s="109"/>
      <c r="IV48" s="109"/>
    </row>
    <row r="49" spans="1:256" ht="51.75" customHeight="1">
      <c r="A49" s="242" t="s">
        <v>358</v>
      </c>
      <c r="B49" s="336" t="s">
        <v>39</v>
      </c>
      <c r="C49" s="244">
        <v>37634</v>
      </c>
      <c r="D49" s="244">
        <v>42040</v>
      </c>
      <c r="E49" s="244">
        <f>43375+6</f>
        <v>43381</v>
      </c>
      <c r="F49" s="244">
        <v>44710</v>
      </c>
      <c r="G49" s="337">
        <v>46045</v>
      </c>
      <c r="H49" s="268"/>
      <c r="I49" s="159"/>
      <c r="J49" s="338"/>
      <c r="K49" s="338"/>
      <c r="L49" s="338"/>
      <c r="M49" s="338"/>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09"/>
      <c r="GY49" s="109"/>
      <c r="GZ49" s="109"/>
      <c r="HA49" s="109"/>
      <c r="HB49" s="109"/>
      <c r="HC49" s="109"/>
      <c r="HD49" s="109"/>
      <c r="HE49" s="109"/>
      <c r="HF49" s="109"/>
      <c r="HG49" s="109"/>
      <c r="HH49" s="109"/>
      <c r="HI49" s="109"/>
      <c r="HJ49" s="109"/>
      <c r="HK49" s="109"/>
      <c r="HL49" s="109"/>
      <c r="HM49" s="109"/>
      <c r="HN49" s="109"/>
      <c r="HO49" s="109"/>
      <c r="HP49" s="109"/>
      <c r="HQ49" s="109"/>
      <c r="HR49" s="109"/>
      <c r="HS49" s="109"/>
      <c r="HT49" s="109"/>
      <c r="HU49" s="109"/>
      <c r="HV49" s="109"/>
      <c r="HW49" s="109"/>
      <c r="HX49" s="109"/>
      <c r="HY49" s="109"/>
      <c r="HZ49" s="109"/>
      <c r="IA49" s="109"/>
      <c r="IB49" s="109"/>
      <c r="IC49" s="109"/>
      <c r="ID49" s="109"/>
      <c r="IE49" s="109"/>
      <c r="IF49" s="109"/>
      <c r="IG49" s="109"/>
      <c r="IH49" s="109"/>
      <c r="II49" s="109"/>
      <c r="IJ49" s="109"/>
      <c r="IK49" s="109"/>
      <c r="IL49" s="109"/>
      <c r="IM49" s="109"/>
      <c r="IN49" s="109"/>
      <c r="IO49" s="109"/>
      <c r="IP49" s="109"/>
      <c r="IQ49" s="109"/>
      <c r="IR49" s="109"/>
      <c r="IS49" s="109"/>
      <c r="IT49" s="109"/>
      <c r="IU49" s="109"/>
      <c r="IV49" s="109"/>
    </row>
    <row r="50" spans="1:256" ht="15.75" customHeight="1">
      <c r="A50" s="28"/>
      <c r="B50" s="339"/>
      <c r="C50" s="267"/>
      <c r="D50" s="267"/>
      <c r="E50" s="267"/>
      <c r="F50" s="267"/>
      <c r="G50" s="340"/>
      <c r="H50" s="268"/>
      <c r="I50" s="159"/>
      <c r="J50" s="338"/>
      <c r="K50" s="338"/>
      <c r="L50" s="338"/>
      <c r="M50" s="338"/>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09"/>
      <c r="GD50" s="109"/>
      <c r="GE50" s="109"/>
      <c r="GF50" s="109"/>
      <c r="GG50" s="109"/>
      <c r="GH50" s="109"/>
      <c r="GI50" s="109"/>
      <c r="GJ50" s="109"/>
      <c r="GK50" s="109"/>
      <c r="GL50" s="109"/>
      <c r="GM50" s="109"/>
      <c r="GN50" s="109"/>
      <c r="GO50" s="109"/>
      <c r="GP50" s="109"/>
      <c r="GQ50" s="109"/>
      <c r="GR50" s="109"/>
      <c r="GS50" s="109"/>
      <c r="GT50" s="109"/>
      <c r="GU50" s="109"/>
      <c r="GV50" s="109"/>
      <c r="GW50" s="109"/>
      <c r="GX50" s="109"/>
      <c r="GY50" s="109"/>
      <c r="GZ50" s="109"/>
      <c r="HA50" s="109"/>
      <c r="HB50" s="109"/>
      <c r="HC50" s="109"/>
      <c r="HD50" s="109"/>
      <c r="HE50" s="109"/>
      <c r="HF50" s="109"/>
      <c r="HG50" s="109"/>
      <c r="HH50" s="109"/>
      <c r="HI50" s="109"/>
      <c r="HJ50" s="109"/>
      <c r="HK50" s="109"/>
      <c r="HL50" s="109"/>
      <c r="HM50" s="109"/>
      <c r="HN50" s="109"/>
      <c r="HO50" s="109"/>
      <c r="HP50" s="109"/>
      <c r="HQ50" s="109"/>
      <c r="HR50" s="109"/>
      <c r="HS50" s="109"/>
      <c r="HT50" s="109"/>
      <c r="HU50" s="109"/>
      <c r="HV50" s="109"/>
      <c r="HW50" s="109"/>
      <c r="HX50" s="109"/>
      <c r="HY50" s="109"/>
      <c r="HZ50" s="109"/>
      <c r="IA50" s="109"/>
      <c r="IB50" s="109"/>
      <c r="IC50" s="109"/>
      <c r="ID50" s="109"/>
      <c r="IE50" s="109"/>
      <c r="IF50" s="109"/>
      <c r="IG50" s="109"/>
      <c r="IH50" s="109"/>
      <c r="II50" s="109"/>
      <c r="IJ50" s="109"/>
      <c r="IK50" s="109"/>
      <c r="IL50" s="109"/>
      <c r="IM50" s="109"/>
      <c r="IN50" s="109"/>
      <c r="IO50" s="109"/>
      <c r="IP50" s="109"/>
      <c r="IQ50" s="109"/>
      <c r="IR50" s="109"/>
      <c r="IS50" s="109"/>
      <c r="IT50" s="109"/>
      <c r="IU50" s="109"/>
      <c r="IV50" s="109"/>
    </row>
    <row r="51" spans="1:12" ht="39" customHeight="1">
      <c r="A51" s="578" t="s">
        <v>55</v>
      </c>
      <c r="B51" s="578" t="s">
        <v>31</v>
      </c>
      <c r="C51" s="38" t="s">
        <v>42</v>
      </c>
      <c r="D51" s="38" t="s">
        <v>43</v>
      </c>
      <c r="E51" s="578" t="s">
        <v>44</v>
      </c>
      <c r="F51" s="578"/>
      <c r="G51" s="578"/>
      <c r="H51" s="3"/>
      <c r="I51" s="20"/>
      <c r="J51" s="52"/>
      <c r="K51" s="52"/>
      <c r="L51" s="52"/>
    </row>
    <row r="52" spans="1:9" s="16" customFormat="1" ht="32.25" customHeight="1">
      <c r="A52" s="578"/>
      <c r="B52" s="578"/>
      <c r="C52" s="38" t="s">
        <v>45</v>
      </c>
      <c r="D52" s="38" t="s">
        <v>46</v>
      </c>
      <c r="E52" s="38" t="s">
        <v>35</v>
      </c>
      <c r="F52" s="38" t="s">
        <v>36</v>
      </c>
      <c r="G52" s="38" t="s">
        <v>37</v>
      </c>
      <c r="H52" s="18"/>
      <c r="I52" s="15"/>
    </row>
    <row r="53" spans="1:14" s="16" customFormat="1" ht="31.5" customHeight="1">
      <c r="A53" s="51" t="s">
        <v>56</v>
      </c>
      <c r="B53" s="38" t="s">
        <v>48</v>
      </c>
      <c r="C53" s="40">
        <f>SUM(C54:C54)</f>
        <v>0</v>
      </c>
      <c r="D53" s="40">
        <f>SUM(D54:D54)</f>
        <v>0</v>
      </c>
      <c r="E53" s="40">
        <f>SUM(E54:E54)</f>
        <v>16000</v>
      </c>
      <c r="F53" s="40">
        <f>SUM(F54:F54)</f>
        <v>0</v>
      </c>
      <c r="G53" s="40">
        <f>SUM(G54:G54)</f>
        <v>0</v>
      </c>
      <c r="H53" s="597"/>
      <c r="I53" s="597"/>
      <c r="J53" s="597"/>
      <c r="K53" s="597"/>
      <c r="L53" s="597"/>
      <c r="M53" s="597"/>
      <c r="N53" s="597"/>
    </row>
    <row r="54" spans="1:14" s="16" customFormat="1" ht="33.75" customHeight="1">
      <c r="A54" s="60" t="s">
        <v>64</v>
      </c>
      <c r="B54" s="38" t="s">
        <v>48</v>
      </c>
      <c r="C54" s="40">
        <v>0</v>
      </c>
      <c r="D54" s="56">
        <v>0</v>
      </c>
      <c r="E54" s="56">
        <v>16000</v>
      </c>
      <c r="F54" s="56">
        <v>0</v>
      </c>
      <c r="G54" s="56">
        <v>0</v>
      </c>
      <c r="H54" s="519"/>
      <c r="I54" s="519"/>
      <c r="J54" s="519"/>
      <c r="K54" s="519"/>
      <c r="L54" s="519"/>
      <c r="M54" s="519"/>
      <c r="N54" s="519"/>
    </row>
    <row r="55" spans="1:14" s="16" customFormat="1" ht="12.75" customHeight="1">
      <c r="A55" s="41" t="s">
        <v>58</v>
      </c>
      <c r="B55" s="36" t="s">
        <v>48</v>
      </c>
      <c r="C55" s="42">
        <f>C53</f>
        <v>0</v>
      </c>
      <c r="D55" s="42">
        <f>D53</f>
        <v>0</v>
      </c>
      <c r="E55" s="42">
        <f>E53</f>
        <v>16000</v>
      </c>
      <c r="F55" s="42">
        <f>F53</f>
        <v>0</v>
      </c>
      <c r="G55" s="42">
        <f>G53</f>
        <v>0</v>
      </c>
      <c r="H55" s="519"/>
      <c r="I55" s="519"/>
      <c r="J55" s="519"/>
      <c r="K55" s="519"/>
      <c r="L55" s="519"/>
      <c r="M55" s="519"/>
      <c r="N55" s="519"/>
    </row>
    <row r="56" spans="1:9" s="16" customFormat="1" ht="19.5" customHeight="1">
      <c r="A56" s="22"/>
      <c r="B56" s="53"/>
      <c r="C56" s="54"/>
      <c r="D56" s="54"/>
      <c r="E56" s="54"/>
      <c r="F56" s="54"/>
      <c r="G56" s="54"/>
      <c r="H56" s="18"/>
      <c r="I56" s="15"/>
    </row>
    <row r="57" spans="1:8" s="16" customFormat="1" ht="48" customHeight="1">
      <c r="A57" s="597" t="s">
        <v>359</v>
      </c>
      <c r="B57" s="597"/>
      <c r="C57" s="597"/>
      <c r="D57" s="597"/>
      <c r="E57" s="597"/>
      <c r="F57" s="597"/>
      <c r="G57" s="597"/>
      <c r="H57" s="15"/>
    </row>
    <row r="58" spans="1:8" s="16" customFormat="1" ht="15.75">
      <c r="A58" s="597" t="s">
        <v>60</v>
      </c>
      <c r="B58" s="597"/>
      <c r="C58" s="597"/>
      <c r="D58" s="597"/>
      <c r="E58" s="597"/>
      <c r="F58" s="597"/>
      <c r="G58" s="597"/>
      <c r="H58" s="15"/>
    </row>
    <row r="59" spans="1:8" s="16" customFormat="1" ht="51.75" customHeight="1">
      <c r="A59" s="519" t="s">
        <v>61</v>
      </c>
      <c r="B59" s="519"/>
      <c r="C59" s="519"/>
      <c r="D59" s="519"/>
      <c r="E59" s="519"/>
      <c r="F59" s="519"/>
      <c r="G59" s="519"/>
      <c r="H59" s="15"/>
    </row>
    <row r="60" spans="1:8" s="16" customFormat="1" ht="15.75">
      <c r="A60" s="519" t="s">
        <v>62</v>
      </c>
      <c r="B60" s="519"/>
      <c r="C60" s="519"/>
      <c r="D60" s="519"/>
      <c r="E60" s="519"/>
      <c r="F60" s="519"/>
      <c r="G60" s="519"/>
      <c r="H60" s="15"/>
    </row>
    <row r="61" spans="1:9" s="16" customFormat="1" ht="41.25" customHeight="1">
      <c r="A61" s="597" t="s">
        <v>356</v>
      </c>
      <c r="B61" s="597"/>
      <c r="C61" s="597"/>
      <c r="D61" s="597"/>
      <c r="E61" s="597"/>
      <c r="F61" s="597"/>
      <c r="G61" s="597"/>
      <c r="H61" s="18"/>
      <c r="I61" s="15"/>
    </row>
    <row r="62" spans="1:8" s="16" customFormat="1" ht="30.75" customHeight="1">
      <c r="A62" s="626" t="s">
        <v>54</v>
      </c>
      <c r="B62" s="626" t="s">
        <v>31</v>
      </c>
      <c r="C62" s="244" t="s">
        <v>42</v>
      </c>
      <c r="D62" s="244" t="s">
        <v>43</v>
      </c>
      <c r="E62" s="626" t="s">
        <v>44</v>
      </c>
      <c r="F62" s="626"/>
      <c r="G62" s="626"/>
      <c r="H62" s="15"/>
    </row>
    <row r="63" spans="1:8" s="16" customFormat="1" ht="30" customHeight="1">
      <c r="A63" s="626"/>
      <c r="B63" s="626"/>
      <c r="C63" s="244" t="s">
        <v>45</v>
      </c>
      <c r="D63" s="244" t="s">
        <v>46</v>
      </c>
      <c r="E63" s="244" t="s">
        <v>35</v>
      </c>
      <c r="F63" s="244" t="s">
        <v>36</v>
      </c>
      <c r="G63" s="244" t="s">
        <v>37</v>
      </c>
      <c r="H63" s="15"/>
    </row>
    <row r="64" spans="1:256" s="16" customFormat="1" ht="47.25">
      <c r="A64" s="242" t="s">
        <v>357</v>
      </c>
      <c r="B64" s="334" t="s">
        <v>39</v>
      </c>
      <c r="C64" s="243">
        <v>11005</v>
      </c>
      <c r="D64" s="243">
        <v>11005</v>
      </c>
      <c r="E64" s="243">
        <v>11309</v>
      </c>
      <c r="F64" s="243">
        <v>11300</v>
      </c>
      <c r="G64" s="335">
        <v>11350</v>
      </c>
      <c r="H64" s="15"/>
      <c r="IV64" s="15"/>
    </row>
    <row r="65" spans="1:256" s="16" customFormat="1" ht="63">
      <c r="A65" s="242" t="s">
        <v>358</v>
      </c>
      <c r="B65" s="336" t="s">
        <v>39</v>
      </c>
      <c r="C65" s="244">
        <v>37634</v>
      </c>
      <c r="D65" s="244">
        <v>42040</v>
      </c>
      <c r="E65" s="244">
        <f>43375+6</f>
        <v>43381</v>
      </c>
      <c r="F65" s="244">
        <v>44710</v>
      </c>
      <c r="G65" s="337">
        <v>46045</v>
      </c>
      <c r="H65" s="15"/>
      <c r="IV65" s="15"/>
    </row>
    <row r="66" spans="1:7" ht="15.75">
      <c r="A66" s="18"/>
      <c r="B66" s="18"/>
      <c r="C66" s="18"/>
      <c r="D66" s="18"/>
      <c r="E66" s="18"/>
      <c r="F66" s="18"/>
      <c r="G66" s="18"/>
    </row>
    <row r="67" spans="1:7" ht="31.5">
      <c r="A67" s="626" t="s">
        <v>55</v>
      </c>
      <c r="B67" s="626" t="s">
        <v>31</v>
      </c>
      <c r="C67" s="244" t="s">
        <v>42</v>
      </c>
      <c r="D67" s="244" t="s">
        <v>43</v>
      </c>
      <c r="E67" s="626" t="s">
        <v>44</v>
      </c>
      <c r="F67" s="626"/>
      <c r="G67" s="626"/>
    </row>
    <row r="68" spans="1:7" ht="15.75">
      <c r="A68" s="626"/>
      <c r="B68" s="626"/>
      <c r="C68" s="244" t="s">
        <v>45</v>
      </c>
      <c r="D68" s="244" t="s">
        <v>46</v>
      </c>
      <c r="E68" s="244" t="s">
        <v>35</v>
      </c>
      <c r="F68" s="244" t="s">
        <v>36</v>
      </c>
      <c r="G68" s="244" t="s">
        <v>37</v>
      </c>
    </row>
    <row r="69" spans="1:7" ht="15.75">
      <c r="A69" s="245" t="s">
        <v>49</v>
      </c>
      <c r="B69" s="244" t="s">
        <v>48</v>
      </c>
      <c r="C69" s="246">
        <v>656235</v>
      </c>
      <c r="D69" s="247">
        <v>711821</v>
      </c>
      <c r="E69" s="247">
        <v>748603.3</v>
      </c>
      <c r="F69" s="247">
        <v>766406</v>
      </c>
      <c r="G69" s="247">
        <v>800894</v>
      </c>
    </row>
    <row r="70" spans="1:7" ht="31.5">
      <c r="A70" s="248" t="s">
        <v>58</v>
      </c>
      <c r="B70" s="249" t="s">
        <v>48</v>
      </c>
      <c r="C70" s="250">
        <f>SUM(C69)</f>
        <v>656235</v>
      </c>
      <c r="D70" s="250">
        <f>SUM(D69)</f>
        <v>711821</v>
      </c>
      <c r="E70" s="250">
        <f>SUM(E69)</f>
        <v>748603.3</v>
      </c>
      <c r="F70" s="250">
        <f>SUM(F69)</f>
        <v>766406</v>
      </c>
      <c r="G70" s="250">
        <f>SUM(G69)</f>
        <v>800894</v>
      </c>
    </row>
  </sheetData>
  <sheetProtection selectLockedCells="1" selectUnlockedCells="1"/>
  <mergeCells count="49">
    <mergeCell ref="A60:G60"/>
    <mergeCell ref="A61:G61"/>
    <mergeCell ref="A62:A63"/>
    <mergeCell ref="B62:B63"/>
    <mergeCell ref="E62:G62"/>
    <mergeCell ref="A67:A68"/>
    <mergeCell ref="B67:B68"/>
    <mergeCell ref="E67:G67"/>
    <mergeCell ref="H53:N53"/>
    <mergeCell ref="H54:N54"/>
    <mergeCell ref="H55:N55"/>
    <mergeCell ref="A57:G57"/>
    <mergeCell ref="A58:G58"/>
    <mergeCell ref="A59:G59"/>
    <mergeCell ref="A44:G44"/>
    <mergeCell ref="A46:A47"/>
    <mergeCell ref="B46:B47"/>
    <mergeCell ref="E46:G46"/>
    <mergeCell ref="A51:A52"/>
    <mergeCell ref="B51:B52"/>
    <mergeCell ref="E51:G51"/>
    <mergeCell ref="A38:G38"/>
    <mergeCell ref="A39:G39"/>
    <mergeCell ref="A41:G41"/>
    <mergeCell ref="A42:A43"/>
    <mergeCell ref="B42:B43"/>
    <mergeCell ref="E42:G42"/>
    <mergeCell ref="A30:G30"/>
    <mergeCell ref="A31:G31"/>
    <mergeCell ref="A32:A33"/>
    <mergeCell ref="B32:B33"/>
    <mergeCell ref="E32:G32"/>
    <mergeCell ref="A37:G37"/>
    <mergeCell ref="A18:G18"/>
    <mergeCell ref="A20:G20"/>
    <mergeCell ref="A21:G21"/>
    <mergeCell ref="A23:G23"/>
    <mergeCell ref="A24:G24"/>
    <mergeCell ref="A26:A27"/>
    <mergeCell ref="B26:B27"/>
    <mergeCell ref="C26:C27"/>
    <mergeCell ref="D26:D27"/>
    <mergeCell ref="E26:G26"/>
    <mergeCell ref="A11:G11"/>
    <mergeCell ref="A12:G12"/>
    <mergeCell ref="A13:G13"/>
    <mergeCell ref="A14:G14"/>
    <mergeCell ref="A16:G16"/>
    <mergeCell ref="A17:G17"/>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G65"/>
  <sheetViews>
    <sheetView view="pageBreakPreview" zoomScaleSheetLayoutView="100" zoomScalePageLayoutView="0" workbookViewId="0" topLeftCell="A1">
      <selection activeCell="A34" sqref="A34"/>
    </sheetView>
  </sheetViews>
  <sheetFormatPr defaultColWidth="9.140625" defaultRowHeight="12.75"/>
  <cols>
    <col min="1" max="1" width="40.57421875" style="0" customWidth="1"/>
    <col min="2" max="2" width="12.140625" style="0" customWidth="1"/>
    <col min="3" max="3" width="14.57421875" style="0" customWidth="1"/>
    <col min="4" max="4" width="15.140625" style="0" customWidth="1"/>
    <col min="5" max="5" width="18.421875" style="0" customWidth="1"/>
    <col min="6" max="6" width="13.8515625" style="0" customWidth="1"/>
    <col min="7" max="7" width="17.28125" style="0" customWidth="1"/>
  </cols>
  <sheetData>
    <row r="1" s="93" customFormat="1" ht="15.75">
      <c r="D1" s="93" t="s">
        <v>105</v>
      </c>
    </row>
    <row r="2" s="93" customFormat="1" ht="15.75">
      <c r="D2" s="93" t="s">
        <v>16</v>
      </c>
    </row>
    <row r="3" s="93" customFormat="1" ht="15.75">
      <c r="D3" s="93" t="s">
        <v>17</v>
      </c>
    </row>
    <row r="4" spans="4:7" s="93" customFormat="1" ht="15" customHeight="1">
      <c r="D4" s="92" t="s">
        <v>479</v>
      </c>
      <c r="F4" s="92"/>
      <c r="G4" s="92"/>
    </row>
    <row r="5" spans="4:7" ht="15" customHeight="1">
      <c r="D5" s="93"/>
      <c r="E5" s="93"/>
      <c r="F5" s="93"/>
      <c r="G5" s="93"/>
    </row>
    <row r="6" spans="1:7" ht="15.75">
      <c r="A6" s="412"/>
      <c r="B6" s="412"/>
      <c r="C6" s="412"/>
      <c r="D6" s="93" t="s">
        <v>15</v>
      </c>
      <c r="E6" s="93"/>
      <c r="F6" s="93"/>
      <c r="G6" s="93"/>
    </row>
    <row r="7" spans="1:7" ht="15.75">
      <c r="A7" s="412"/>
      <c r="B7" s="412"/>
      <c r="C7" s="412"/>
      <c r="D7" s="93" t="s">
        <v>411</v>
      </c>
      <c r="E7" s="93"/>
      <c r="F7" s="93"/>
      <c r="G7" s="93"/>
    </row>
    <row r="8" spans="1:7" ht="15.75">
      <c r="A8" s="412"/>
      <c r="B8" s="412"/>
      <c r="C8" s="412"/>
      <c r="D8" s="92" t="s">
        <v>412</v>
      </c>
      <c r="E8" s="93"/>
      <c r="F8" s="92"/>
      <c r="G8" s="92"/>
    </row>
    <row r="9" spans="1:7" ht="15.75">
      <c r="A9" s="412"/>
      <c r="B9" s="412"/>
      <c r="C9" s="412"/>
      <c r="D9" s="93" t="s">
        <v>426</v>
      </c>
      <c r="E9" s="93"/>
      <c r="F9" s="93"/>
      <c r="G9" s="93"/>
    </row>
    <row r="10" spans="1:7" ht="15.75">
      <c r="A10" s="110"/>
      <c r="B10" s="110"/>
      <c r="C10" s="110"/>
      <c r="D10" s="110"/>
      <c r="E10" s="110"/>
      <c r="F10" s="110"/>
      <c r="G10" s="110"/>
    </row>
    <row r="11" spans="1:7" ht="15.75">
      <c r="A11" s="563" t="s">
        <v>18</v>
      </c>
      <c r="B11" s="563"/>
      <c r="C11" s="563"/>
      <c r="D11" s="563"/>
      <c r="E11" s="563"/>
      <c r="F11" s="563"/>
      <c r="G11" s="563"/>
    </row>
    <row r="12" spans="1:7" ht="15.75">
      <c r="A12" s="564" t="s">
        <v>19</v>
      </c>
      <c r="B12" s="564"/>
      <c r="C12" s="564"/>
      <c r="D12" s="564"/>
      <c r="E12" s="564"/>
      <c r="F12" s="564"/>
      <c r="G12" s="564"/>
    </row>
    <row r="13" spans="1:7" ht="15.75">
      <c r="A13" s="565" t="s">
        <v>20</v>
      </c>
      <c r="B13" s="565"/>
      <c r="C13" s="565"/>
      <c r="D13" s="565"/>
      <c r="E13" s="565"/>
      <c r="F13" s="565"/>
      <c r="G13" s="565"/>
    </row>
    <row r="14" spans="1:7" ht="15.75">
      <c r="A14" s="563" t="s">
        <v>21</v>
      </c>
      <c r="B14" s="563"/>
      <c r="C14" s="563"/>
      <c r="D14" s="563"/>
      <c r="E14" s="563"/>
      <c r="F14" s="563"/>
      <c r="G14" s="563"/>
    </row>
    <row r="15" spans="1:7" ht="8.25" customHeight="1">
      <c r="A15" s="114"/>
      <c r="B15" s="114"/>
      <c r="C15" s="115"/>
      <c r="D15" s="115"/>
      <c r="E15" s="115"/>
      <c r="F15" s="115"/>
      <c r="G15" s="115"/>
    </row>
    <row r="16" spans="1:7" ht="30" customHeight="1">
      <c r="A16" s="503" t="s">
        <v>193</v>
      </c>
      <c r="B16" s="503"/>
      <c r="C16" s="503"/>
      <c r="D16" s="503"/>
      <c r="E16" s="503"/>
      <c r="F16" s="503"/>
      <c r="G16" s="503"/>
    </row>
    <row r="17" spans="1:7" ht="23.25" customHeight="1">
      <c r="A17" s="521" t="s">
        <v>107</v>
      </c>
      <c r="B17" s="521"/>
      <c r="C17" s="521"/>
      <c r="D17" s="521"/>
      <c r="E17" s="521"/>
      <c r="F17" s="521"/>
      <c r="G17" s="521"/>
    </row>
    <row r="18" spans="1:7" ht="95.25" customHeight="1">
      <c r="A18" s="496" t="s">
        <v>499</v>
      </c>
      <c r="B18" s="496"/>
      <c r="C18" s="496"/>
      <c r="D18" s="496"/>
      <c r="E18" s="496"/>
      <c r="F18" s="496"/>
      <c r="G18" s="496"/>
    </row>
    <row r="19" spans="1:7" ht="15.75">
      <c r="A19" s="561" t="s">
        <v>199</v>
      </c>
      <c r="B19" s="561"/>
      <c r="C19" s="561"/>
      <c r="D19" s="561"/>
      <c r="E19" s="561"/>
      <c r="F19" s="561"/>
      <c r="G19" s="561"/>
    </row>
    <row r="20" spans="1:7" ht="15.75">
      <c r="A20" s="499" t="s">
        <v>25</v>
      </c>
      <c r="B20" s="499"/>
      <c r="C20" s="499"/>
      <c r="D20" s="499"/>
      <c r="E20" s="499"/>
      <c r="F20" s="499"/>
      <c r="G20" s="499"/>
    </row>
    <row r="21" spans="1:7" ht="31.5" customHeight="1">
      <c r="A21" s="499" t="s">
        <v>11</v>
      </c>
      <c r="B21" s="499"/>
      <c r="C21" s="499"/>
      <c r="D21" s="499"/>
      <c r="E21" s="499"/>
      <c r="F21" s="499"/>
      <c r="G21" s="499"/>
    </row>
    <row r="22" spans="1:7" ht="18" customHeight="1">
      <c r="A22" s="561" t="s">
        <v>200</v>
      </c>
      <c r="B22" s="561"/>
      <c r="C22" s="561"/>
      <c r="D22" s="561"/>
      <c r="E22" s="561"/>
      <c r="F22" s="561"/>
      <c r="G22" s="561"/>
    </row>
    <row r="23" spans="1:7" ht="14.25" customHeight="1">
      <c r="A23" s="561" t="s">
        <v>261</v>
      </c>
      <c r="B23" s="561"/>
      <c r="C23" s="561"/>
      <c r="D23" s="561"/>
      <c r="E23" s="561"/>
      <c r="F23" s="561"/>
      <c r="G23" s="561"/>
    </row>
    <row r="24" spans="1:7" ht="35.25" customHeight="1">
      <c r="A24" s="499" t="s">
        <v>214</v>
      </c>
      <c r="B24" s="499"/>
      <c r="C24" s="499"/>
      <c r="D24" s="499"/>
      <c r="E24" s="499"/>
      <c r="F24" s="499"/>
      <c r="G24" s="499"/>
    </row>
    <row r="25" spans="1:7" ht="15.75">
      <c r="A25" s="585" t="s">
        <v>215</v>
      </c>
      <c r="B25" s="627"/>
      <c r="C25" s="627"/>
      <c r="D25" s="627"/>
      <c r="E25" s="627"/>
      <c r="F25" s="627"/>
      <c r="G25" s="627"/>
    </row>
    <row r="26" spans="1:7" ht="21" customHeight="1">
      <c r="A26" s="560" t="s">
        <v>30</v>
      </c>
      <c r="B26" s="560" t="s">
        <v>31</v>
      </c>
      <c r="C26" s="560" t="s">
        <v>32</v>
      </c>
      <c r="D26" s="560" t="s">
        <v>33</v>
      </c>
      <c r="E26" s="560" t="s">
        <v>34</v>
      </c>
      <c r="F26" s="560"/>
      <c r="G26" s="560"/>
    </row>
    <row r="27" spans="1:7" ht="15.75" customHeight="1">
      <c r="A27" s="560"/>
      <c r="B27" s="560"/>
      <c r="C27" s="560"/>
      <c r="D27" s="560"/>
      <c r="E27" s="153" t="s">
        <v>35</v>
      </c>
      <c r="F27" s="153" t="s">
        <v>36</v>
      </c>
      <c r="G27" s="153" t="s">
        <v>37</v>
      </c>
    </row>
    <row r="28" spans="1:7" ht="51.75" customHeight="1">
      <c r="A28" s="226" t="s">
        <v>194</v>
      </c>
      <c r="B28" s="234" t="s">
        <v>65</v>
      </c>
      <c r="C28" s="234">
        <v>298</v>
      </c>
      <c r="D28" s="234">
        <v>300</v>
      </c>
      <c r="E28" s="158">
        <v>168</v>
      </c>
      <c r="F28" s="234">
        <v>305</v>
      </c>
      <c r="G28" s="234">
        <v>310</v>
      </c>
    </row>
    <row r="29" spans="1:7" ht="43.5" customHeight="1">
      <c r="A29" s="500" t="s">
        <v>216</v>
      </c>
      <c r="B29" s="500"/>
      <c r="C29" s="500"/>
      <c r="D29" s="500"/>
      <c r="E29" s="500"/>
      <c r="F29" s="500"/>
      <c r="G29" s="500"/>
    </row>
    <row r="30" spans="1:7" ht="15.75">
      <c r="A30" s="615" t="s">
        <v>40</v>
      </c>
      <c r="B30" s="616"/>
      <c r="C30" s="616"/>
      <c r="D30" s="616"/>
      <c r="E30" s="616"/>
      <c r="F30" s="616"/>
      <c r="G30" s="617"/>
    </row>
    <row r="31" spans="1:7" ht="31.5">
      <c r="A31" s="497" t="s">
        <v>41</v>
      </c>
      <c r="B31" s="497" t="s">
        <v>31</v>
      </c>
      <c r="C31" s="188" t="s">
        <v>42</v>
      </c>
      <c r="D31" s="188" t="s">
        <v>43</v>
      </c>
      <c r="E31" s="497" t="s">
        <v>44</v>
      </c>
      <c r="F31" s="497"/>
      <c r="G31" s="497"/>
    </row>
    <row r="32" spans="1:7" ht="15.75">
      <c r="A32" s="497"/>
      <c r="B32" s="497"/>
      <c r="C32" s="188" t="s">
        <v>45</v>
      </c>
      <c r="D32" s="188" t="s">
        <v>46</v>
      </c>
      <c r="E32" s="188" t="s">
        <v>35</v>
      </c>
      <c r="F32" s="188" t="s">
        <v>36</v>
      </c>
      <c r="G32" s="188" t="s">
        <v>37</v>
      </c>
    </row>
    <row r="33" spans="1:7" ht="30">
      <c r="A33" s="130" t="s">
        <v>47</v>
      </c>
      <c r="B33" s="188" t="s">
        <v>48</v>
      </c>
      <c r="C33" s="122">
        <f>C47</f>
        <v>0</v>
      </c>
      <c r="D33" s="122">
        <f>D47</f>
        <v>0</v>
      </c>
      <c r="E33" s="122">
        <f>E47</f>
        <v>0</v>
      </c>
      <c r="F33" s="122">
        <f>F47</f>
        <v>0</v>
      </c>
      <c r="G33" s="122">
        <f>G47</f>
        <v>0</v>
      </c>
    </row>
    <row r="34" spans="1:7" ht="15.75">
      <c r="A34" s="130" t="s">
        <v>49</v>
      </c>
      <c r="B34" s="188" t="s">
        <v>48</v>
      </c>
      <c r="C34" s="122">
        <f>C64</f>
        <v>3784.9</v>
      </c>
      <c r="D34" s="122">
        <f>D64</f>
        <v>4069.4</v>
      </c>
      <c r="E34" s="122">
        <f>E64</f>
        <v>2847</v>
      </c>
      <c r="F34" s="122">
        <f>F64</f>
        <v>7155</v>
      </c>
      <c r="G34" s="122">
        <f>G64</f>
        <v>7477</v>
      </c>
    </row>
    <row r="35" spans="1:7" ht="15.75" customHeight="1">
      <c r="A35" s="123" t="s">
        <v>50</v>
      </c>
      <c r="B35" s="124" t="s">
        <v>48</v>
      </c>
      <c r="C35" s="125">
        <f>SUM(C33:C34)</f>
        <v>3784.9</v>
      </c>
      <c r="D35" s="125">
        <f>SUM(D33:D34)</f>
        <v>4069.4</v>
      </c>
      <c r="E35" s="125">
        <f>SUM(E33:E34)</f>
        <v>2847</v>
      </c>
      <c r="F35" s="125">
        <f>SUM(F33:F34)</f>
        <v>7155</v>
      </c>
      <c r="G35" s="125">
        <f>SUM(G33:G34)</f>
        <v>7477</v>
      </c>
    </row>
    <row r="36" spans="1:7" ht="15.75" hidden="1">
      <c r="A36" s="503" t="s">
        <v>143</v>
      </c>
      <c r="B36" s="503"/>
      <c r="C36" s="503"/>
      <c r="D36" s="503"/>
      <c r="E36" s="503"/>
      <c r="F36" s="503"/>
      <c r="G36" s="503"/>
    </row>
    <row r="37" spans="1:7" ht="15" customHeight="1" hidden="1">
      <c r="A37" s="110" t="s">
        <v>201</v>
      </c>
      <c r="B37" s="116"/>
      <c r="C37" s="116"/>
      <c r="D37" s="116"/>
      <c r="E37" s="116"/>
      <c r="F37" s="116"/>
      <c r="G37" s="116"/>
    </row>
    <row r="38" spans="1:7" ht="35.25" customHeight="1" hidden="1">
      <c r="A38" s="588" t="s">
        <v>26</v>
      </c>
      <c r="B38" s="588"/>
      <c r="C38" s="588"/>
      <c r="D38" s="588"/>
      <c r="E38" s="588"/>
      <c r="F38" s="588"/>
      <c r="G38" s="588"/>
    </row>
    <row r="39" s="27" customFormat="1" ht="13.5" customHeight="1" hidden="1">
      <c r="A39" s="11" t="s">
        <v>53</v>
      </c>
    </row>
    <row r="40" spans="1:7" ht="39.75" customHeight="1" hidden="1">
      <c r="A40" s="500" t="s">
        <v>196</v>
      </c>
      <c r="B40" s="500"/>
      <c r="C40" s="500"/>
      <c r="D40" s="500"/>
      <c r="E40" s="500"/>
      <c r="F40" s="500"/>
      <c r="G40" s="500"/>
    </row>
    <row r="41" spans="1:7" ht="31.5" hidden="1">
      <c r="A41" s="522" t="s">
        <v>54</v>
      </c>
      <c r="B41" s="497" t="s">
        <v>31</v>
      </c>
      <c r="C41" s="188" t="s">
        <v>42</v>
      </c>
      <c r="D41" s="188" t="s">
        <v>43</v>
      </c>
      <c r="E41" s="497" t="s">
        <v>44</v>
      </c>
      <c r="F41" s="497"/>
      <c r="G41" s="497"/>
    </row>
    <row r="42" spans="1:7" ht="26.25" customHeight="1" hidden="1">
      <c r="A42" s="523"/>
      <c r="B42" s="497"/>
      <c r="C42" s="188" t="s">
        <v>45</v>
      </c>
      <c r="D42" s="188" t="s">
        <v>46</v>
      </c>
      <c r="E42" s="188" t="s">
        <v>35</v>
      </c>
      <c r="F42" s="188" t="s">
        <v>36</v>
      </c>
      <c r="G42" s="188" t="s">
        <v>37</v>
      </c>
    </row>
    <row r="43" spans="1:7" ht="27.75" customHeight="1" hidden="1">
      <c r="A43" s="126"/>
      <c r="B43" s="127"/>
      <c r="C43" s="128"/>
      <c r="D43" s="128"/>
      <c r="E43" s="129"/>
      <c r="F43" s="129"/>
      <c r="G43" s="129"/>
    </row>
    <row r="44" spans="1:7" ht="18.75" customHeight="1" hidden="1">
      <c r="A44" s="190"/>
      <c r="B44" s="190"/>
      <c r="C44" s="190"/>
      <c r="D44" s="190"/>
      <c r="E44" s="190"/>
      <c r="F44" s="190"/>
      <c r="G44" s="190"/>
    </row>
    <row r="45" spans="1:7" ht="19.5" customHeight="1" hidden="1">
      <c r="A45" s="528" t="s">
        <v>198</v>
      </c>
      <c r="B45" s="497" t="s">
        <v>31</v>
      </c>
      <c r="C45" s="188" t="s">
        <v>42</v>
      </c>
      <c r="D45" s="188" t="s">
        <v>43</v>
      </c>
      <c r="E45" s="497" t="s">
        <v>44</v>
      </c>
      <c r="F45" s="497"/>
      <c r="G45" s="497"/>
    </row>
    <row r="46" spans="1:7" ht="33" customHeight="1" hidden="1">
      <c r="A46" s="529"/>
      <c r="B46" s="497"/>
      <c r="C46" s="188" t="s">
        <v>45</v>
      </c>
      <c r="D46" s="188" t="s">
        <v>46</v>
      </c>
      <c r="E46" s="188" t="s">
        <v>35</v>
      </c>
      <c r="F46" s="188" t="s">
        <v>36</v>
      </c>
      <c r="G46" s="188" t="s">
        <v>37</v>
      </c>
    </row>
    <row r="47" spans="1:7" ht="28.5" customHeight="1" hidden="1">
      <c r="A47" s="130" t="s">
        <v>47</v>
      </c>
      <c r="B47" s="188" t="s">
        <v>48</v>
      </c>
      <c r="C47" s="122">
        <f>SUM(C48:C49)</f>
        <v>0</v>
      </c>
      <c r="D47" s="122">
        <f>SUM(D48:D49)</f>
        <v>0</v>
      </c>
      <c r="E47" s="122">
        <f>SUM(E48:E49)</f>
        <v>0</v>
      </c>
      <c r="F47" s="122">
        <f>SUM(F48:F49)</f>
        <v>0</v>
      </c>
      <c r="G47" s="122">
        <f>SUM(G48:G49)</f>
        <v>0</v>
      </c>
    </row>
    <row r="48" spans="1:7" ht="21.75" customHeight="1" hidden="1">
      <c r="A48" s="131" t="s">
        <v>197</v>
      </c>
      <c r="B48" s="188" t="s">
        <v>48</v>
      </c>
      <c r="C48" s="122">
        <v>0</v>
      </c>
      <c r="D48" s="132">
        <v>0</v>
      </c>
      <c r="E48" s="132">
        <v>0</v>
      </c>
      <c r="F48" s="132">
        <v>0</v>
      </c>
      <c r="G48" s="132">
        <v>0</v>
      </c>
    </row>
    <row r="49" spans="1:7" ht="37.5" customHeight="1" hidden="1">
      <c r="A49" s="131" t="s">
        <v>188</v>
      </c>
      <c r="B49" s="188" t="s">
        <v>48</v>
      </c>
      <c r="C49" s="122">
        <v>0</v>
      </c>
      <c r="D49" s="122">
        <v>0</v>
      </c>
      <c r="E49" s="132">
        <v>0</v>
      </c>
      <c r="F49" s="132">
        <v>0</v>
      </c>
      <c r="G49" s="132">
        <v>0</v>
      </c>
    </row>
    <row r="50" spans="1:7" ht="17.25" customHeight="1" hidden="1">
      <c r="A50" s="123" t="s">
        <v>58</v>
      </c>
      <c r="B50" s="124" t="s">
        <v>48</v>
      </c>
      <c r="C50" s="125">
        <f>C47</f>
        <v>0</v>
      </c>
      <c r="D50" s="125">
        <f>D47</f>
        <v>0</v>
      </c>
      <c r="E50" s="125">
        <f>E47</f>
        <v>0</v>
      </c>
      <c r="F50" s="125">
        <f>F47</f>
        <v>0</v>
      </c>
      <c r="G50" s="125">
        <f>G47</f>
        <v>0</v>
      </c>
    </row>
    <row r="51" spans="1:7" ht="7.5" customHeight="1">
      <c r="A51" s="133"/>
      <c r="B51" s="134"/>
      <c r="C51" s="135"/>
      <c r="D51" s="135"/>
      <c r="E51" s="135"/>
      <c r="F51" s="135"/>
      <c r="G51" s="135"/>
    </row>
    <row r="52" spans="1:7" ht="17.25" customHeight="1">
      <c r="A52" s="503" t="s">
        <v>109</v>
      </c>
      <c r="B52" s="503"/>
      <c r="C52" s="503"/>
      <c r="D52" s="503"/>
      <c r="E52" s="503"/>
      <c r="F52" s="503"/>
      <c r="G52" s="503"/>
    </row>
    <row r="53" spans="1:7" ht="17.25" customHeight="1">
      <c r="A53" s="133" t="s">
        <v>60</v>
      </c>
      <c r="B53" s="133"/>
      <c r="C53" s="133"/>
      <c r="D53" s="133"/>
      <c r="E53" s="133"/>
      <c r="F53" s="133"/>
      <c r="G53" s="133"/>
    </row>
    <row r="54" spans="1:7" ht="13.5" customHeight="1">
      <c r="A54" s="503" t="s">
        <v>61</v>
      </c>
      <c r="B54" s="496"/>
      <c r="C54" s="496"/>
      <c r="D54" s="496"/>
      <c r="E54" s="496"/>
      <c r="F54" s="496"/>
      <c r="G54" s="496"/>
    </row>
    <row r="55" s="496" customFormat="1" ht="28.5" customHeight="1">
      <c r="A55" s="496" t="s">
        <v>2</v>
      </c>
    </row>
    <row r="56" spans="1:7" ht="33" customHeight="1">
      <c r="A56" s="496" t="s">
        <v>1</v>
      </c>
      <c r="B56" s="496"/>
      <c r="C56" s="496"/>
      <c r="D56" s="496"/>
      <c r="E56" s="496"/>
      <c r="F56" s="496"/>
      <c r="G56" s="496"/>
    </row>
    <row r="57" spans="1:7" ht="6" customHeight="1">
      <c r="A57" s="189"/>
      <c r="B57" s="189"/>
      <c r="C57" s="189"/>
      <c r="D57" s="189"/>
      <c r="E57" s="189"/>
      <c r="F57" s="189"/>
      <c r="G57" s="189"/>
    </row>
    <row r="58" spans="1:7" ht="31.5">
      <c r="A58" s="497" t="s">
        <v>54</v>
      </c>
      <c r="B58" s="497" t="s">
        <v>31</v>
      </c>
      <c r="C58" s="188" t="s">
        <v>42</v>
      </c>
      <c r="D58" s="188" t="s">
        <v>43</v>
      </c>
      <c r="E58" s="497" t="s">
        <v>44</v>
      </c>
      <c r="F58" s="497"/>
      <c r="G58" s="497"/>
    </row>
    <row r="59" spans="1:7" ht="15.75">
      <c r="A59" s="497"/>
      <c r="B59" s="497"/>
      <c r="C59" s="188" t="s">
        <v>45</v>
      </c>
      <c r="D59" s="188" t="s">
        <v>46</v>
      </c>
      <c r="E59" s="188" t="s">
        <v>35</v>
      </c>
      <c r="F59" s="188" t="s">
        <v>36</v>
      </c>
      <c r="G59" s="188" t="s">
        <v>37</v>
      </c>
    </row>
    <row r="60" spans="1:7" ht="31.5">
      <c r="A60" s="240" t="s">
        <v>195</v>
      </c>
      <c r="B60" s="234" t="s">
        <v>65</v>
      </c>
      <c r="C60" s="234">
        <v>298</v>
      </c>
      <c r="D60" s="234">
        <v>305</v>
      </c>
      <c r="E60" s="158">
        <v>168</v>
      </c>
      <c r="F60" s="234">
        <v>305</v>
      </c>
      <c r="G60" s="234">
        <v>310</v>
      </c>
    </row>
    <row r="61" spans="1:7" ht="17.25" customHeight="1">
      <c r="A61" s="114"/>
      <c r="B61" s="114"/>
      <c r="C61" s="114"/>
      <c r="D61" s="114"/>
      <c r="E61" s="114"/>
      <c r="F61" s="114"/>
      <c r="G61" s="114"/>
    </row>
    <row r="62" spans="1:7" ht="30.75" customHeight="1">
      <c r="A62" s="497" t="s">
        <v>55</v>
      </c>
      <c r="B62" s="497" t="s">
        <v>31</v>
      </c>
      <c r="C62" s="188" t="s">
        <v>42</v>
      </c>
      <c r="D62" s="188" t="s">
        <v>43</v>
      </c>
      <c r="E62" s="497" t="s">
        <v>44</v>
      </c>
      <c r="F62" s="497"/>
      <c r="G62" s="497"/>
    </row>
    <row r="63" spans="1:7" ht="15.75">
      <c r="A63" s="497"/>
      <c r="B63" s="497"/>
      <c r="C63" s="188" t="s">
        <v>45</v>
      </c>
      <c r="D63" s="188" t="s">
        <v>46</v>
      </c>
      <c r="E63" s="188" t="s">
        <v>35</v>
      </c>
      <c r="F63" s="188" t="s">
        <v>36</v>
      </c>
      <c r="G63" s="188" t="s">
        <v>37</v>
      </c>
    </row>
    <row r="64" spans="1:7" ht="15.75">
      <c r="A64" s="136" t="s">
        <v>49</v>
      </c>
      <c r="B64" s="188" t="s">
        <v>48</v>
      </c>
      <c r="C64" s="122">
        <v>3784.9</v>
      </c>
      <c r="D64" s="132">
        <v>4069.4</v>
      </c>
      <c r="E64" s="132">
        <f>6847-4000</f>
        <v>2847</v>
      </c>
      <c r="F64" s="132">
        <v>7155</v>
      </c>
      <c r="G64" s="132">
        <v>7477</v>
      </c>
    </row>
    <row r="65" spans="1:7" ht="31.5">
      <c r="A65" s="123" t="s">
        <v>58</v>
      </c>
      <c r="B65" s="124" t="s">
        <v>48</v>
      </c>
      <c r="C65" s="125">
        <f>SUM(C64)</f>
        <v>3784.9</v>
      </c>
      <c r="D65" s="125">
        <f>SUM(D64)</f>
        <v>4069.4</v>
      </c>
      <c r="E65" s="125">
        <f>SUM(E64)</f>
        <v>2847</v>
      </c>
      <c r="F65" s="125">
        <f>SUM(F64)</f>
        <v>7155</v>
      </c>
      <c r="G65" s="125">
        <f>SUM(G64)</f>
        <v>7477</v>
      </c>
    </row>
  </sheetData>
  <sheetProtection/>
  <mergeCells count="43">
    <mergeCell ref="A45:A46"/>
    <mergeCell ref="A38:G38"/>
    <mergeCell ref="B45:B46"/>
    <mergeCell ref="A36:G36"/>
    <mergeCell ref="A18:G18"/>
    <mergeCell ref="A20:G20"/>
    <mergeCell ref="B41:B42"/>
    <mergeCell ref="E41:G41"/>
    <mergeCell ref="A24:G24"/>
    <mergeCell ref="A25:G25"/>
    <mergeCell ref="A62:A63"/>
    <mergeCell ref="B62:B63"/>
    <mergeCell ref="E62:G62"/>
    <mergeCell ref="A19:G19"/>
    <mergeCell ref="A21:G21"/>
    <mergeCell ref="A52:G52"/>
    <mergeCell ref="A31:A32"/>
    <mergeCell ref="E45:G45"/>
    <mergeCell ref="A54:G54"/>
    <mergeCell ref="A56:G56"/>
    <mergeCell ref="A58:A59"/>
    <mergeCell ref="B58:B59"/>
    <mergeCell ref="E58:G58"/>
    <mergeCell ref="A55:IV55"/>
    <mergeCell ref="A29:G29"/>
    <mergeCell ref="A30:G30"/>
    <mergeCell ref="B31:B32"/>
    <mergeCell ref="E31:G31"/>
    <mergeCell ref="A40:G40"/>
    <mergeCell ref="A41:A42"/>
    <mergeCell ref="E26:G26"/>
    <mergeCell ref="A26:A27"/>
    <mergeCell ref="B26:B27"/>
    <mergeCell ref="A22:G22"/>
    <mergeCell ref="A23:G23"/>
    <mergeCell ref="C26:C27"/>
    <mergeCell ref="D26:D27"/>
    <mergeCell ref="A11:G11"/>
    <mergeCell ref="A14:G14"/>
    <mergeCell ref="A16:G16"/>
    <mergeCell ref="A17:G17"/>
    <mergeCell ref="A12:G12"/>
    <mergeCell ref="A13:G1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V51"/>
  <sheetViews>
    <sheetView view="pageBreakPreview" zoomScale="80" zoomScaleNormal="70" zoomScaleSheetLayoutView="80" zoomScalePageLayoutView="0" workbookViewId="0" topLeftCell="A1">
      <selection activeCell="I12" sqref="I12"/>
    </sheetView>
  </sheetViews>
  <sheetFormatPr defaultColWidth="9.140625" defaultRowHeight="12.75"/>
  <cols>
    <col min="1" max="1" width="43.8515625" style="1" customWidth="1"/>
    <col min="2" max="2" width="19.57421875" style="1" customWidth="1"/>
    <col min="3" max="3" width="14.28125" style="2" customWidth="1"/>
    <col min="4" max="4" width="16.421875" style="2" customWidth="1"/>
    <col min="5" max="5" width="15.421875" style="2" customWidth="1"/>
    <col min="6" max="6" width="14.28125" style="2" customWidth="1"/>
    <col min="7" max="7" width="14.140625" style="2" customWidth="1"/>
    <col min="8" max="8" width="33.00390625" style="2" customWidth="1"/>
    <col min="9" max="9" width="11.00390625" style="3" customWidth="1"/>
    <col min="10" max="10" width="11.140625" style="2" customWidth="1"/>
    <col min="11" max="12" width="13.421875" style="2" customWidth="1"/>
    <col min="13" max="13" width="14.00390625" style="2" customWidth="1"/>
    <col min="14" max="16384" width="9.140625" style="2" customWidth="1"/>
  </cols>
  <sheetData>
    <row r="1" s="93" customFormat="1" ht="15.75">
      <c r="D1" s="93" t="s">
        <v>105</v>
      </c>
    </row>
    <row r="2" s="93" customFormat="1" ht="15.75">
      <c r="D2" s="93" t="s">
        <v>16</v>
      </c>
    </row>
    <row r="3" s="93" customFormat="1" ht="15.75">
      <c r="D3" s="93" t="s">
        <v>17</v>
      </c>
    </row>
    <row r="4" spans="4:7" s="93" customFormat="1" ht="15" customHeight="1">
      <c r="D4" s="92" t="s">
        <v>496</v>
      </c>
      <c r="F4" s="92"/>
      <c r="G4" s="92"/>
    </row>
    <row r="5" spans="4:7" ht="15" customHeight="1">
      <c r="D5" s="93"/>
      <c r="E5" s="93"/>
      <c r="F5" s="93"/>
      <c r="G5" s="93"/>
    </row>
    <row r="6" spans="1:7" ht="15.75">
      <c r="A6" s="412"/>
      <c r="B6" s="412"/>
      <c r="C6" s="412"/>
      <c r="D6" s="93" t="s">
        <v>15</v>
      </c>
      <c r="E6" s="93"/>
      <c r="F6" s="93"/>
      <c r="G6" s="93"/>
    </row>
    <row r="7" spans="1:7" ht="15.75">
      <c r="A7" s="412"/>
      <c r="B7" s="412"/>
      <c r="C7" s="412"/>
      <c r="D7" s="93" t="s">
        <v>411</v>
      </c>
      <c r="E7" s="93"/>
      <c r="F7" s="93"/>
      <c r="G7" s="93"/>
    </row>
    <row r="8" spans="1:7" ht="15.75">
      <c r="A8" s="412"/>
      <c r="B8" s="412"/>
      <c r="C8" s="412"/>
      <c r="D8" s="92" t="s">
        <v>412</v>
      </c>
      <c r="E8" s="93"/>
      <c r="F8" s="92"/>
      <c r="G8" s="92"/>
    </row>
    <row r="9" spans="1:7" ht="15.75">
      <c r="A9" s="412"/>
      <c r="B9" s="412"/>
      <c r="C9" s="412"/>
      <c r="D9" s="93" t="s">
        <v>426</v>
      </c>
      <c r="E9" s="93"/>
      <c r="F9" s="93"/>
      <c r="G9" s="93"/>
    </row>
    <row r="10" spans="1:9" s="5" customFormat="1" ht="12">
      <c r="A10" s="4"/>
      <c r="B10" s="4"/>
      <c r="G10" s="6"/>
      <c r="I10" s="7"/>
    </row>
    <row r="11" spans="1:8" ht="15.75">
      <c r="A11" s="599" t="s">
        <v>18</v>
      </c>
      <c r="B11" s="599"/>
      <c r="C11" s="599"/>
      <c r="D11" s="599"/>
      <c r="E11" s="599"/>
      <c r="F11" s="599"/>
      <c r="G11" s="599"/>
      <c r="H11" s="13"/>
    </row>
    <row r="12" spans="1:9" s="16" customFormat="1" ht="15.75">
      <c r="A12" s="600" t="s">
        <v>19</v>
      </c>
      <c r="B12" s="600"/>
      <c r="C12" s="600"/>
      <c r="D12" s="600"/>
      <c r="E12" s="600"/>
      <c r="F12" s="600"/>
      <c r="G12" s="600"/>
      <c r="H12" s="14"/>
      <c r="I12" s="15"/>
    </row>
    <row r="13" spans="1:9" s="16" customFormat="1" ht="15.75">
      <c r="A13" s="601" t="s">
        <v>20</v>
      </c>
      <c r="B13" s="601"/>
      <c r="C13" s="601"/>
      <c r="D13" s="601"/>
      <c r="E13" s="601"/>
      <c r="F13" s="601"/>
      <c r="G13" s="601"/>
      <c r="H13" s="17"/>
      <c r="I13" s="15"/>
    </row>
    <row r="14" spans="1:8" ht="15.75">
      <c r="A14" s="599" t="s">
        <v>21</v>
      </c>
      <c r="B14" s="599"/>
      <c r="C14" s="599"/>
      <c r="D14" s="599"/>
      <c r="E14" s="599"/>
      <c r="F14" s="599"/>
      <c r="G14" s="599"/>
      <c r="H14" s="13"/>
    </row>
    <row r="15" spans="1:13" ht="4.5" customHeight="1">
      <c r="A15" s="18"/>
      <c r="B15" s="18"/>
      <c r="C15" s="19"/>
      <c r="D15" s="19"/>
      <c r="E15" s="19"/>
      <c r="F15" s="19"/>
      <c r="G15" s="19"/>
      <c r="H15" s="19"/>
      <c r="J15" s="20"/>
      <c r="K15" s="20"/>
      <c r="L15" s="20"/>
      <c r="M15" s="20"/>
    </row>
    <row r="16" spans="1:13" ht="30.75" customHeight="1">
      <c r="A16" s="597" t="s">
        <v>370</v>
      </c>
      <c r="B16" s="597"/>
      <c r="C16" s="597"/>
      <c r="D16" s="597"/>
      <c r="E16" s="597"/>
      <c r="F16" s="597"/>
      <c r="G16" s="597"/>
      <c r="H16" s="18"/>
      <c r="J16" s="20"/>
      <c r="K16" s="20"/>
      <c r="L16" s="20"/>
      <c r="M16" s="20"/>
    </row>
    <row r="17" spans="1:13" s="16" customFormat="1" ht="20.25" customHeight="1">
      <c r="A17" s="597" t="s">
        <v>22</v>
      </c>
      <c r="B17" s="597"/>
      <c r="C17" s="597"/>
      <c r="D17" s="597"/>
      <c r="E17" s="597"/>
      <c r="F17" s="597"/>
      <c r="G17" s="597"/>
      <c r="H17" s="19"/>
      <c r="I17" s="15"/>
      <c r="J17" s="19"/>
      <c r="K17" s="19"/>
      <c r="L17" s="19"/>
      <c r="M17" s="19"/>
    </row>
    <row r="18" spans="1:12" s="16" customFormat="1" ht="96.75" customHeight="1">
      <c r="A18" s="597" t="s">
        <v>23</v>
      </c>
      <c r="B18" s="597"/>
      <c r="C18" s="597"/>
      <c r="D18" s="597"/>
      <c r="E18" s="597"/>
      <c r="F18" s="597"/>
      <c r="G18" s="597"/>
      <c r="H18" s="22"/>
      <c r="I18" s="23"/>
      <c r="J18" s="24"/>
      <c r="K18" s="24"/>
      <c r="L18" s="24"/>
    </row>
    <row r="19" spans="1:7" s="27" customFormat="1" ht="16.5" customHeight="1">
      <c r="A19" s="25" t="s">
        <v>24</v>
      </c>
      <c r="B19" s="26"/>
      <c r="C19" s="26"/>
      <c r="D19" s="26"/>
      <c r="E19" s="26"/>
      <c r="F19" s="26"/>
      <c r="G19" s="26"/>
    </row>
    <row r="20" spans="1:7" s="27" customFormat="1" ht="17.25" customHeight="1">
      <c r="A20" s="598" t="s">
        <v>25</v>
      </c>
      <c r="B20" s="598"/>
      <c r="C20" s="598"/>
      <c r="D20" s="598"/>
      <c r="E20" s="598"/>
      <c r="F20" s="598"/>
      <c r="G20" s="598"/>
    </row>
    <row r="21" spans="1:7" s="27" customFormat="1" ht="33" customHeight="1">
      <c r="A21" s="519" t="s">
        <v>8</v>
      </c>
      <c r="B21" s="519"/>
      <c r="C21" s="519"/>
      <c r="D21" s="519"/>
      <c r="E21" s="519"/>
      <c r="F21" s="519"/>
      <c r="G21" s="519"/>
    </row>
    <row r="22" s="27" customFormat="1" ht="15.75">
      <c r="A22" s="11" t="s">
        <v>27</v>
      </c>
    </row>
    <row r="23" spans="1:7" s="27" customFormat="1" ht="18.75" customHeight="1">
      <c r="A23" s="519" t="s">
        <v>28</v>
      </c>
      <c r="B23" s="519"/>
      <c r="C23" s="519"/>
      <c r="D23" s="519"/>
      <c r="E23" s="519"/>
      <c r="F23" s="519"/>
      <c r="G23" s="519"/>
    </row>
    <row r="24" spans="1:12" ht="15.75">
      <c r="A24" s="597" t="s">
        <v>371</v>
      </c>
      <c r="B24" s="597"/>
      <c r="C24" s="597"/>
      <c r="D24" s="597"/>
      <c r="E24" s="597"/>
      <c r="F24" s="597"/>
      <c r="G24" s="597"/>
      <c r="H24" s="18"/>
      <c r="I24" s="29"/>
      <c r="J24" s="30"/>
      <c r="K24" s="30"/>
      <c r="L24" s="30"/>
    </row>
    <row r="25" spans="1:7" s="27" customFormat="1" ht="16.5" customHeight="1">
      <c r="A25" s="31" t="s">
        <v>29</v>
      </c>
      <c r="B25" s="32"/>
      <c r="C25" s="32"/>
      <c r="D25" s="32"/>
      <c r="E25" s="32"/>
      <c r="F25" s="32"/>
      <c r="G25" s="32"/>
    </row>
    <row r="26" spans="1:7" s="27" customFormat="1" ht="18" customHeight="1">
      <c r="A26" s="602" t="s">
        <v>30</v>
      </c>
      <c r="B26" s="602" t="s">
        <v>31</v>
      </c>
      <c r="C26" s="602" t="s">
        <v>32</v>
      </c>
      <c r="D26" s="602" t="s">
        <v>33</v>
      </c>
      <c r="E26" s="602" t="s">
        <v>34</v>
      </c>
      <c r="F26" s="602"/>
      <c r="G26" s="602"/>
    </row>
    <row r="27" spans="1:7" s="27" customFormat="1" ht="18.75" customHeight="1">
      <c r="A27" s="602"/>
      <c r="B27" s="602"/>
      <c r="C27" s="602"/>
      <c r="D27" s="602"/>
      <c r="E27" s="33" t="s">
        <v>35</v>
      </c>
      <c r="F27" s="33" t="s">
        <v>36</v>
      </c>
      <c r="G27" s="33" t="s">
        <v>37</v>
      </c>
    </row>
    <row r="28" spans="1:7" s="27" customFormat="1" ht="47.25">
      <c r="A28" s="66" t="s">
        <v>372</v>
      </c>
      <c r="B28" s="33"/>
      <c r="C28" s="33"/>
      <c r="D28" s="33"/>
      <c r="E28" s="33"/>
      <c r="F28" s="33"/>
      <c r="G28" s="33"/>
    </row>
    <row r="29" spans="1:7" s="27" customFormat="1" ht="23.25" customHeight="1">
      <c r="A29" s="349" t="s">
        <v>373</v>
      </c>
      <c r="B29" s="350" t="s">
        <v>38</v>
      </c>
      <c r="C29" s="351"/>
      <c r="D29" s="352" t="s">
        <v>374</v>
      </c>
      <c r="E29" s="352" t="s">
        <v>374</v>
      </c>
      <c r="F29" s="352" t="s">
        <v>374</v>
      </c>
      <c r="G29" s="352" t="s">
        <v>374</v>
      </c>
    </row>
    <row r="30" spans="1:8" ht="23.25" customHeight="1">
      <c r="A30" s="604" t="s">
        <v>375</v>
      </c>
      <c r="B30" s="604"/>
      <c r="C30" s="604"/>
      <c r="D30" s="604"/>
      <c r="E30" s="604"/>
      <c r="F30" s="604"/>
      <c r="G30" s="604"/>
      <c r="H30" s="18"/>
    </row>
    <row r="31" spans="1:9" ht="25.5" customHeight="1">
      <c r="A31" s="605" t="s">
        <v>40</v>
      </c>
      <c r="B31" s="605"/>
      <c r="C31" s="605"/>
      <c r="D31" s="605"/>
      <c r="E31" s="605"/>
      <c r="F31" s="605"/>
      <c r="G31" s="605"/>
      <c r="H31" s="3"/>
      <c r="I31" s="2"/>
    </row>
    <row r="32" spans="1:9" ht="30.75" customHeight="1">
      <c r="A32" s="606" t="s">
        <v>41</v>
      </c>
      <c r="B32" s="607" t="s">
        <v>31</v>
      </c>
      <c r="C32" s="38" t="s">
        <v>42</v>
      </c>
      <c r="D32" s="38" t="s">
        <v>43</v>
      </c>
      <c r="E32" s="607" t="s">
        <v>44</v>
      </c>
      <c r="F32" s="607"/>
      <c r="G32" s="607"/>
      <c r="H32" s="3"/>
      <c r="I32" s="2"/>
    </row>
    <row r="33" spans="1:9" ht="17.25" customHeight="1">
      <c r="A33" s="606"/>
      <c r="B33" s="607"/>
      <c r="C33" s="37" t="s">
        <v>45</v>
      </c>
      <c r="D33" s="37" t="s">
        <v>46</v>
      </c>
      <c r="E33" s="37" t="s">
        <v>35</v>
      </c>
      <c r="F33" s="37" t="s">
        <v>36</v>
      </c>
      <c r="G33" s="37" t="s">
        <v>37</v>
      </c>
      <c r="H33" s="3"/>
      <c r="I33" s="2"/>
    </row>
    <row r="34" spans="1:9" ht="30">
      <c r="A34" s="39" t="s">
        <v>47</v>
      </c>
      <c r="B34" s="38" t="s">
        <v>48</v>
      </c>
      <c r="C34" s="40"/>
      <c r="D34" s="40"/>
      <c r="E34" s="40"/>
      <c r="F34" s="40"/>
      <c r="G34" s="40"/>
      <c r="H34" s="3"/>
      <c r="I34" s="2"/>
    </row>
    <row r="35" spans="1:9" ht="15.75">
      <c r="A35" s="39" t="s">
        <v>49</v>
      </c>
      <c r="B35" s="38" t="s">
        <v>48</v>
      </c>
      <c r="C35" s="40">
        <f>C51</f>
        <v>676.7</v>
      </c>
      <c r="D35" s="40">
        <f>D50</f>
        <v>453.8</v>
      </c>
      <c r="E35" s="40">
        <v>1219.4</v>
      </c>
      <c r="F35" s="40">
        <f>F50</f>
        <v>1414</v>
      </c>
      <c r="G35" s="40">
        <f>G50</f>
        <v>1478</v>
      </c>
      <c r="H35" s="3"/>
      <c r="I35" s="2"/>
    </row>
    <row r="36" spans="1:12" ht="18" customHeight="1">
      <c r="A36" s="41" t="s">
        <v>50</v>
      </c>
      <c r="B36" s="36" t="s">
        <v>48</v>
      </c>
      <c r="C36" s="42">
        <f>SUM(C34:C35)</f>
        <v>676.7</v>
      </c>
      <c r="D36" s="42">
        <f>SUM(D34:D35)</f>
        <v>453.8</v>
      </c>
      <c r="E36" s="42">
        <f>SUM(E34:E35)</f>
        <v>1219.4</v>
      </c>
      <c r="F36" s="42">
        <f>SUM(F34:F35)</f>
        <v>1414</v>
      </c>
      <c r="G36" s="42">
        <f>SUM(G34:G35)</f>
        <v>1478</v>
      </c>
      <c r="H36" s="43"/>
      <c r="I36" s="20"/>
      <c r="J36" s="20"/>
      <c r="K36" s="20"/>
      <c r="L36" s="20"/>
    </row>
    <row r="37" spans="1:12" ht="8.25" customHeight="1">
      <c r="A37" s="22"/>
      <c r="B37" s="53"/>
      <c r="C37" s="54"/>
      <c r="D37" s="54"/>
      <c r="E37" s="54"/>
      <c r="F37" s="54"/>
      <c r="G37" s="54"/>
      <c r="H37" s="3"/>
      <c r="I37" s="20"/>
      <c r="J37" s="52"/>
      <c r="K37" s="52"/>
      <c r="L37" s="52"/>
    </row>
    <row r="38" spans="1:14" s="16" customFormat="1" ht="15.75" customHeight="1">
      <c r="A38" s="597" t="s">
        <v>59</v>
      </c>
      <c r="B38" s="597"/>
      <c r="C38" s="597"/>
      <c r="D38" s="597"/>
      <c r="E38" s="597"/>
      <c r="F38" s="597"/>
      <c r="G38" s="597"/>
      <c r="H38" s="519"/>
      <c r="I38" s="519"/>
      <c r="J38" s="519"/>
      <c r="K38" s="519"/>
      <c r="L38" s="519"/>
      <c r="M38" s="519"/>
      <c r="N38" s="519"/>
    </row>
    <row r="39" spans="1:14" s="16" customFormat="1" ht="12.75" customHeight="1">
      <c r="A39" s="597" t="s">
        <v>60</v>
      </c>
      <c r="B39" s="597"/>
      <c r="C39" s="597"/>
      <c r="D39" s="597"/>
      <c r="E39" s="597"/>
      <c r="F39" s="597"/>
      <c r="G39" s="597"/>
      <c r="H39" s="597"/>
      <c r="I39" s="597"/>
      <c r="J39" s="597"/>
      <c r="K39" s="597"/>
      <c r="L39" s="597"/>
      <c r="M39" s="597"/>
      <c r="N39" s="597"/>
    </row>
    <row r="40" spans="1:14" s="16" customFormat="1" ht="34.5" customHeight="1">
      <c r="A40" s="519" t="s">
        <v>61</v>
      </c>
      <c r="B40" s="519"/>
      <c r="C40" s="519"/>
      <c r="D40" s="519"/>
      <c r="E40" s="519"/>
      <c r="F40" s="519"/>
      <c r="G40" s="519"/>
      <c r="H40" s="519"/>
      <c r="I40" s="519"/>
      <c r="J40" s="519"/>
      <c r="K40" s="519"/>
      <c r="L40" s="519"/>
      <c r="M40" s="519"/>
      <c r="N40" s="519"/>
    </row>
    <row r="41" spans="1:14" s="16" customFormat="1" ht="15.75">
      <c r="A41" s="519" t="s">
        <v>62</v>
      </c>
      <c r="B41" s="519"/>
      <c r="C41" s="519"/>
      <c r="D41" s="519"/>
      <c r="E41" s="519"/>
      <c r="F41" s="519"/>
      <c r="G41" s="519"/>
      <c r="H41" s="519"/>
      <c r="I41" s="519"/>
      <c r="J41" s="519"/>
      <c r="K41" s="519"/>
      <c r="L41" s="519"/>
      <c r="M41" s="519"/>
      <c r="N41" s="519"/>
    </row>
    <row r="42" spans="1:9" s="16" customFormat="1" ht="15.75">
      <c r="A42" s="604" t="s">
        <v>378</v>
      </c>
      <c r="B42" s="604"/>
      <c r="C42" s="604"/>
      <c r="D42" s="604"/>
      <c r="E42" s="604"/>
      <c r="F42" s="604"/>
      <c r="G42" s="604"/>
      <c r="H42" s="18"/>
      <c r="I42" s="15"/>
    </row>
    <row r="43" spans="1:9" s="16" customFormat="1" ht="12.75" customHeight="1">
      <c r="A43" s="22"/>
      <c r="B43" s="18"/>
      <c r="C43" s="18"/>
      <c r="D43" s="18"/>
      <c r="E43" s="18"/>
      <c r="F43" s="18"/>
      <c r="G43" s="18"/>
      <c r="H43" s="18"/>
      <c r="I43" s="15"/>
    </row>
    <row r="44" spans="1:8" s="16" customFormat="1" ht="30" customHeight="1">
      <c r="A44" s="578" t="s">
        <v>54</v>
      </c>
      <c r="B44" s="578" t="s">
        <v>31</v>
      </c>
      <c r="C44" s="38" t="s">
        <v>42</v>
      </c>
      <c r="D44" s="38" t="s">
        <v>43</v>
      </c>
      <c r="E44" s="578" t="s">
        <v>44</v>
      </c>
      <c r="F44" s="578"/>
      <c r="G44" s="578"/>
      <c r="H44" s="15"/>
    </row>
    <row r="45" spans="1:8" s="16" customFormat="1" ht="15.75">
      <c r="A45" s="578"/>
      <c r="B45" s="578"/>
      <c r="C45" s="38" t="s">
        <v>45</v>
      </c>
      <c r="D45" s="38" t="s">
        <v>46</v>
      </c>
      <c r="E45" s="38" t="s">
        <v>35</v>
      </c>
      <c r="F45" s="38" t="s">
        <v>36</v>
      </c>
      <c r="G45" s="38" t="s">
        <v>37</v>
      </c>
      <c r="H45" s="15"/>
    </row>
    <row r="46" spans="1:8" s="16" customFormat="1" ht="15.75">
      <c r="A46" s="314" t="s">
        <v>379</v>
      </c>
      <c r="B46" s="38" t="s">
        <v>63</v>
      </c>
      <c r="C46" s="38">
        <v>700</v>
      </c>
      <c r="D46" s="38">
        <v>300</v>
      </c>
      <c r="E46" s="38">
        <v>300</v>
      </c>
      <c r="F46" s="38">
        <v>350</v>
      </c>
      <c r="G46" s="38">
        <v>380</v>
      </c>
      <c r="H46" s="15"/>
    </row>
    <row r="47" spans="1:9" s="16" customFormat="1" ht="15.75">
      <c r="A47" s="18"/>
      <c r="B47" s="18"/>
      <c r="C47" s="18"/>
      <c r="D47" s="18"/>
      <c r="E47" s="18"/>
      <c r="F47" s="18"/>
      <c r="G47" s="18"/>
      <c r="H47" s="18"/>
      <c r="I47" s="15"/>
    </row>
    <row r="48" spans="1:8" s="16" customFormat="1" ht="31.5">
      <c r="A48" s="578" t="s">
        <v>55</v>
      </c>
      <c r="B48" s="578" t="s">
        <v>31</v>
      </c>
      <c r="C48" s="38" t="s">
        <v>42</v>
      </c>
      <c r="D48" s="38" t="s">
        <v>43</v>
      </c>
      <c r="E48" s="578" t="s">
        <v>44</v>
      </c>
      <c r="F48" s="578"/>
      <c r="G48" s="578"/>
      <c r="H48" s="15"/>
    </row>
    <row r="49" spans="1:8" s="16" customFormat="1" ht="15.75">
      <c r="A49" s="578"/>
      <c r="B49" s="578"/>
      <c r="C49" s="38" t="s">
        <v>45</v>
      </c>
      <c r="D49" s="38" t="s">
        <v>46</v>
      </c>
      <c r="E49" s="38" t="s">
        <v>35</v>
      </c>
      <c r="F49" s="38" t="s">
        <v>36</v>
      </c>
      <c r="G49" s="38" t="s">
        <v>37</v>
      </c>
      <c r="H49" s="15"/>
    </row>
    <row r="50" spans="1:256" s="16" customFormat="1" ht="15.75">
      <c r="A50" s="55" t="s">
        <v>49</v>
      </c>
      <c r="B50" s="38" t="s">
        <v>48</v>
      </c>
      <c r="C50" s="40">
        <v>676.7</v>
      </c>
      <c r="D50" s="56">
        <v>453.8</v>
      </c>
      <c r="E50" s="56">
        <f>1353-133.6</f>
        <v>1219.4</v>
      </c>
      <c r="F50" s="56">
        <v>1414</v>
      </c>
      <c r="G50" s="56">
        <v>1478</v>
      </c>
      <c r="H50" s="15"/>
      <c r="IV50" s="15"/>
    </row>
    <row r="51" spans="1:256" s="16" customFormat="1" ht="33.75" customHeight="1">
      <c r="A51" s="41" t="s">
        <v>58</v>
      </c>
      <c r="B51" s="36" t="s">
        <v>48</v>
      </c>
      <c r="C51" s="42">
        <f>SUM(C50)</f>
        <v>676.7</v>
      </c>
      <c r="D51" s="42">
        <f>SUM(D50)</f>
        <v>453.8</v>
      </c>
      <c r="E51" s="42">
        <f>SUM(E50)</f>
        <v>1219.4</v>
      </c>
      <c r="F51" s="42">
        <f>SUM(F50)</f>
        <v>1414</v>
      </c>
      <c r="G51" s="42">
        <f>SUM(G50)</f>
        <v>1478</v>
      </c>
      <c r="H51" s="15"/>
      <c r="IV51" s="15"/>
    </row>
  </sheetData>
  <sheetProtection selectLockedCells="1" selectUnlockedCells="1"/>
  <mergeCells count="36">
    <mergeCell ref="A48:A49"/>
    <mergeCell ref="B48:B49"/>
    <mergeCell ref="E48:G48"/>
    <mergeCell ref="A40:G40"/>
    <mergeCell ref="H40:N40"/>
    <mergeCell ref="A41:G41"/>
    <mergeCell ref="H41:N41"/>
    <mergeCell ref="A42:G42"/>
    <mergeCell ref="A44:A45"/>
    <mergeCell ref="B44:B45"/>
    <mergeCell ref="E44:G44"/>
    <mergeCell ref="A38:G38"/>
    <mergeCell ref="H38:N38"/>
    <mergeCell ref="A39:G39"/>
    <mergeCell ref="H39:N39"/>
    <mergeCell ref="A30:G30"/>
    <mergeCell ref="A31:G31"/>
    <mergeCell ref="A32:A33"/>
    <mergeCell ref="B32:B33"/>
    <mergeCell ref="E32:G32"/>
    <mergeCell ref="A18:G18"/>
    <mergeCell ref="A20:G20"/>
    <mergeCell ref="A21:G21"/>
    <mergeCell ref="A23:G23"/>
    <mergeCell ref="A24:G24"/>
    <mergeCell ref="A26:A27"/>
    <mergeCell ref="B26:B27"/>
    <mergeCell ref="C26:C27"/>
    <mergeCell ref="D26:D27"/>
    <mergeCell ref="E26:G26"/>
    <mergeCell ref="A11:G11"/>
    <mergeCell ref="A12:G12"/>
    <mergeCell ref="A13:G13"/>
    <mergeCell ref="A14:G14"/>
    <mergeCell ref="A16:G16"/>
    <mergeCell ref="A17:G17"/>
  </mergeCells>
  <printOptions horizontalCentered="1"/>
  <pageMargins left="0.39375" right="0.39375" top="0.39375" bottom="0.39375"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IV94"/>
  <sheetViews>
    <sheetView view="pageBreakPreview" zoomScaleSheetLayoutView="100" workbookViewId="0" topLeftCell="A27">
      <selection activeCell="C43" sqref="C43"/>
    </sheetView>
  </sheetViews>
  <sheetFormatPr defaultColWidth="9.140625" defaultRowHeight="12.75"/>
  <cols>
    <col min="1" max="1" width="37.28125" style="269" customWidth="1"/>
    <col min="2" max="2" width="16.00390625" style="269" customWidth="1"/>
    <col min="3" max="3" width="15.28125" style="270" customWidth="1"/>
    <col min="4" max="4" width="16.8515625" style="270" customWidth="1"/>
    <col min="5" max="5" width="17.140625" style="270" customWidth="1"/>
    <col min="6" max="7" width="14.7109375" style="270" customWidth="1"/>
  </cols>
  <sheetData>
    <row r="1" spans="1:7" ht="15.75">
      <c r="A1" s="412"/>
      <c r="B1" s="412"/>
      <c r="C1" s="412"/>
      <c r="D1" s="93" t="s">
        <v>15</v>
      </c>
      <c r="E1" s="93"/>
      <c r="F1" s="93"/>
      <c r="G1" s="93"/>
    </row>
    <row r="2" spans="1:7" ht="15.75">
      <c r="A2" s="412"/>
      <c r="B2" s="412"/>
      <c r="C2" s="412"/>
      <c r="D2" s="93" t="s">
        <v>411</v>
      </c>
      <c r="E2" s="93"/>
      <c r="F2" s="93"/>
      <c r="G2" s="93"/>
    </row>
    <row r="3" spans="1:7" ht="15.75">
      <c r="A3" s="412"/>
      <c r="B3" s="412"/>
      <c r="C3" s="412"/>
      <c r="D3" s="92" t="s">
        <v>412</v>
      </c>
      <c r="E3" s="93"/>
      <c r="F3" s="92"/>
      <c r="G3" s="92"/>
    </row>
    <row r="4" spans="1:256" ht="15.75">
      <c r="A4" s="93"/>
      <c r="B4" s="93"/>
      <c r="C4" s="93"/>
      <c r="D4" s="93" t="s">
        <v>426</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row>
    <row r="5" spans="1:256" s="5" customFormat="1" ht="15.75">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row>
    <row r="6" spans="1:256" s="2" customFormat="1" ht="15.75">
      <c r="A6" s="593" t="s">
        <v>18</v>
      </c>
      <c r="B6" s="593"/>
      <c r="C6" s="593"/>
      <c r="D6" s="593"/>
      <c r="E6" s="593"/>
      <c r="F6" s="593"/>
      <c r="G6" s="5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c r="IR6" s="93"/>
      <c r="IS6" s="93"/>
      <c r="IT6" s="93"/>
      <c r="IU6" s="93"/>
      <c r="IV6" s="93"/>
    </row>
    <row r="7" spans="1:256" s="16" customFormat="1" ht="15.75">
      <c r="A7" s="595" t="s">
        <v>19</v>
      </c>
      <c r="B7" s="595"/>
      <c r="C7" s="595"/>
      <c r="D7" s="595"/>
      <c r="E7" s="595"/>
      <c r="F7" s="595"/>
      <c r="G7" s="595"/>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256" s="16" customFormat="1" ht="15.75">
      <c r="A8" s="595" t="s">
        <v>20</v>
      </c>
      <c r="B8" s="595"/>
      <c r="C8" s="595"/>
      <c r="D8" s="595"/>
      <c r="E8" s="595"/>
      <c r="F8" s="595"/>
      <c r="G8" s="595"/>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93"/>
      <c r="FA8" s="93"/>
      <c r="FB8" s="93"/>
      <c r="FC8" s="93"/>
      <c r="FD8" s="93"/>
      <c r="FE8" s="93"/>
      <c r="FF8" s="93"/>
      <c r="FG8" s="93"/>
      <c r="FH8" s="93"/>
      <c r="FI8" s="93"/>
      <c r="FJ8" s="93"/>
      <c r="FK8" s="93"/>
      <c r="FL8" s="93"/>
      <c r="FM8" s="93"/>
      <c r="FN8" s="93"/>
      <c r="FO8" s="93"/>
      <c r="FP8" s="93"/>
      <c r="FQ8" s="93"/>
      <c r="FR8" s="93"/>
      <c r="FS8" s="93"/>
      <c r="FT8" s="93"/>
      <c r="FU8" s="93"/>
      <c r="FV8" s="93"/>
      <c r="FW8" s="93"/>
      <c r="FX8" s="93"/>
      <c r="FY8" s="93"/>
      <c r="FZ8" s="93"/>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3"/>
      <c r="HS8" s="93"/>
      <c r="HT8" s="93"/>
      <c r="HU8" s="93"/>
      <c r="HV8" s="93"/>
      <c r="HW8" s="93"/>
      <c r="HX8" s="93"/>
      <c r="HY8" s="93"/>
      <c r="HZ8" s="93"/>
      <c r="IA8" s="93"/>
      <c r="IB8" s="93"/>
      <c r="IC8" s="93"/>
      <c r="ID8" s="93"/>
      <c r="IE8" s="93"/>
      <c r="IF8" s="93"/>
      <c r="IG8" s="93"/>
      <c r="IH8" s="93"/>
      <c r="II8" s="93"/>
      <c r="IJ8" s="93"/>
      <c r="IK8" s="93"/>
      <c r="IL8" s="93"/>
      <c r="IM8" s="93"/>
      <c r="IN8" s="93"/>
      <c r="IO8" s="93"/>
      <c r="IP8" s="93"/>
      <c r="IQ8" s="93"/>
      <c r="IR8" s="93"/>
      <c r="IS8" s="93"/>
      <c r="IT8" s="93"/>
      <c r="IU8" s="93"/>
      <c r="IV8" s="93"/>
    </row>
    <row r="9" spans="1:256" s="2" customFormat="1" ht="15.75">
      <c r="A9" s="595" t="s">
        <v>21</v>
      </c>
      <c r="B9" s="595"/>
      <c r="C9" s="595"/>
      <c r="D9" s="595"/>
      <c r="E9" s="595"/>
      <c r="F9" s="595"/>
      <c r="G9" s="595"/>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ht="9" customHeight="1">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7" ht="15.75">
      <c r="A11" s="503" t="s">
        <v>380</v>
      </c>
      <c r="B11" s="503"/>
      <c r="C11" s="503"/>
      <c r="D11" s="503"/>
      <c r="E11" s="503"/>
      <c r="F11" s="503"/>
      <c r="G11" s="503"/>
    </row>
    <row r="12" spans="1:7" ht="15.75">
      <c r="A12" s="521" t="s">
        <v>107</v>
      </c>
      <c r="B12" s="521"/>
      <c r="C12" s="521"/>
      <c r="D12" s="521"/>
      <c r="E12" s="521"/>
      <c r="F12" s="521"/>
      <c r="G12" s="521"/>
    </row>
    <row r="13" spans="1:7" ht="15.75">
      <c r="A13" s="496" t="s">
        <v>269</v>
      </c>
      <c r="B13" s="496"/>
      <c r="C13" s="496"/>
      <c r="D13" s="496"/>
      <c r="E13" s="496"/>
      <c r="F13" s="496"/>
      <c r="G13" s="496"/>
    </row>
    <row r="14" spans="1:7" ht="15.75">
      <c r="A14" s="317" t="s">
        <v>361</v>
      </c>
      <c r="B14" s="278"/>
      <c r="C14" s="278"/>
      <c r="D14" s="278"/>
      <c r="E14" s="278"/>
      <c r="F14" s="278"/>
      <c r="G14" s="278"/>
    </row>
    <row r="15" spans="1:7" ht="35.25" customHeight="1">
      <c r="A15" s="499" t="s">
        <v>535</v>
      </c>
      <c r="B15" s="499"/>
      <c r="C15" s="499"/>
      <c r="D15" s="499"/>
      <c r="E15" s="499"/>
      <c r="F15" s="499"/>
      <c r="G15" s="499"/>
    </row>
    <row r="16" spans="1:7" ht="21" customHeight="1">
      <c r="A16" s="317" t="s">
        <v>362</v>
      </c>
      <c r="B16" s="278"/>
      <c r="C16" s="278"/>
      <c r="D16" s="278"/>
      <c r="E16" s="278"/>
      <c r="F16" s="278"/>
      <c r="G16" s="278"/>
    </row>
    <row r="17" spans="1:7" ht="15.75">
      <c r="A17" s="317" t="s">
        <v>363</v>
      </c>
      <c r="B17" s="278"/>
      <c r="C17" s="278"/>
      <c r="D17" s="278"/>
      <c r="E17" s="278"/>
      <c r="F17" s="278"/>
      <c r="G17" s="278"/>
    </row>
    <row r="18" spans="1:7" ht="15.75">
      <c r="A18" s="496" t="s">
        <v>381</v>
      </c>
      <c r="B18" s="496"/>
      <c r="C18" s="496"/>
      <c r="D18" s="496"/>
      <c r="E18" s="496"/>
      <c r="F18" s="496"/>
      <c r="G18" s="496"/>
    </row>
    <row r="19" spans="1:7" ht="20.25" customHeight="1">
      <c r="A19" s="614" t="s">
        <v>364</v>
      </c>
      <c r="B19" s="614"/>
      <c r="C19" s="614"/>
      <c r="D19" s="614"/>
      <c r="E19" s="614"/>
      <c r="F19" s="614"/>
      <c r="G19" s="614"/>
    </row>
    <row r="20" spans="1:7" ht="15.75">
      <c r="A20" s="532" t="s">
        <v>30</v>
      </c>
      <c r="B20" s="532" t="s">
        <v>31</v>
      </c>
      <c r="C20" s="532" t="s">
        <v>32</v>
      </c>
      <c r="D20" s="532" t="s">
        <v>33</v>
      </c>
      <c r="E20" s="539" t="s">
        <v>34</v>
      </c>
      <c r="F20" s="539"/>
      <c r="G20" s="539"/>
    </row>
    <row r="21" spans="1:7" ht="18.75" customHeight="1">
      <c r="A21" s="533"/>
      <c r="B21" s="533"/>
      <c r="C21" s="533"/>
      <c r="D21" s="533"/>
      <c r="E21" s="279" t="s">
        <v>35</v>
      </c>
      <c r="F21" s="279" t="s">
        <v>36</v>
      </c>
      <c r="G21" s="279" t="s">
        <v>37</v>
      </c>
    </row>
    <row r="22" spans="1:7" ht="66" customHeight="1">
      <c r="A22" s="353" t="s">
        <v>382</v>
      </c>
      <c r="B22" s="127" t="s">
        <v>38</v>
      </c>
      <c r="C22" s="129" t="s">
        <v>383</v>
      </c>
      <c r="D22" s="129" t="s">
        <v>383</v>
      </c>
      <c r="E22" s="129" t="s">
        <v>383</v>
      </c>
      <c r="F22" s="129" t="s">
        <v>383</v>
      </c>
      <c r="G22" s="129" t="s">
        <v>383</v>
      </c>
    </row>
    <row r="23" spans="1:7" ht="15.75">
      <c r="A23" s="118"/>
      <c r="B23"/>
      <c r="C23"/>
      <c r="D23"/>
      <c r="E23"/>
      <c r="F23"/>
      <c r="G23"/>
    </row>
    <row r="24" spans="1:256" ht="55.5" customHeight="1">
      <c r="A24" s="500" t="s">
        <v>500</v>
      </c>
      <c r="B24" s="500"/>
      <c r="C24" s="500"/>
      <c r="D24" s="500"/>
      <c r="E24" s="500"/>
      <c r="F24" s="500"/>
      <c r="G24" s="500"/>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ht="15.75">
      <c r="A25" s="615" t="s">
        <v>40</v>
      </c>
      <c r="B25" s="616"/>
      <c r="C25" s="616"/>
      <c r="D25" s="616"/>
      <c r="E25" s="616"/>
      <c r="F25" s="616"/>
      <c r="G25" s="617"/>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ht="27" customHeight="1">
      <c r="A26" s="285" t="s">
        <v>41</v>
      </c>
      <c r="B26" s="530" t="s">
        <v>31</v>
      </c>
      <c r="C26" s="293" t="s">
        <v>42</v>
      </c>
      <c r="D26" s="293" t="s">
        <v>43</v>
      </c>
      <c r="E26" s="535" t="s">
        <v>44</v>
      </c>
      <c r="F26" s="536"/>
      <c r="G26" s="537"/>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ht="15.75">
      <c r="A27" s="287"/>
      <c r="B27" s="534"/>
      <c r="C27" s="288" t="s">
        <v>45</v>
      </c>
      <c r="D27" s="288" t="s">
        <v>46</v>
      </c>
      <c r="E27" s="288" t="s">
        <v>35</v>
      </c>
      <c r="F27" s="288" t="s">
        <v>36</v>
      </c>
      <c r="G27" s="288" t="s">
        <v>37</v>
      </c>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7" ht="30">
      <c r="A28" s="289" t="s">
        <v>47</v>
      </c>
      <c r="B28" s="293" t="s">
        <v>48</v>
      </c>
      <c r="C28" s="122">
        <f>C43</f>
        <v>838</v>
      </c>
      <c r="D28" s="122">
        <f>D43</f>
        <v>0</v>
      </c>
      <c r="E28" s="122">
        <f>E43</f>
        <v>0</v>
      </c>
      <c r="F28" s="122">
        <f>F43</f>
        <v>0</v>
      </c>
      <c r="G28" s="122">
        <f>G43</f>
        <v>0</v>
      </c>
    </row>
    <row r="29" spans="1:7" ht="15.75">
      <c r="A29" s="289" t="s">
        <v>49</v>
      </c>
      <c r="B29" s="293" t="s">
        <v>48</v>
      </c>
      <c r="C29" s="122">
        <f>C60</f>
        <v>20451</v>
      </c>
      <c r="D29" s="122">
        <f>D60</f>
        <v>21014</v>
      </c>
      <c r="E29" s="122">
        <f>E60</f>
        <v>21401</v>
      </c>
      <c r="F29" s="122">
        <f>F60</f>
        <v>21806</v>
      </c>
      <c r="G29" s="122">
        <f>G60</f>
        <v>22229</v>
      </c>
    </row>
    <row r="30" spans="1:7" ht="31.5">
      <c r="A30" s="290" t="s">
        <v>50</v>
      </c>
      <c r="B30" s="291" t="s">
        <v>48</v>
      </c>
      <c r="C30" s="292">
        <f>SUM(C28:C29)</f>
        <v>21289</v>
      </c>
      <c r="D30" s="292">
        <f>SUM(D28:D29)</f>
        <v>21014</v>
      </c>
      <c r="E30" s="292">
        <f>SUM(E28:E29)</f>
        <v>21401</v>
      </c>
      <c r="F30" s="292">
        <f>SUM(F28:F29)</f>
        <v>21806</v>
      </c>
      <c r="G30" s="292">
        <f>SUM(G28:G29)</f>
        <v>22229</v>
      </c>
    </row>
    <row r="31" spans="1:7" ht="5.25" customHeight="1">
      <c r="A31"/>
      <c r="B31"/>
      <c r="C31"/>
      <c r="D31"/>
      <c r="E31"/>
      <c r="F31"/>
      <c r="G31"/>
    </row>
    <row r="32" spans="1:256" ht="15.75">
      <c r="A32" s="317" t="s">
        <v>361</v>
      </c>
      <c r="B32" s="278"/>
      <c r="C32" s="278"/>
      <c r="D32" s="278"/>
      <c r="E32" s="278"/>
      <c r="F32" s="278"/>
      <c r="G32" s="278"/>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ht="15.75">
      <c r="A33" s="317" t="s">
        <v>367</v>
      </c>
      <c r="B33" s="278"/>
      <c r="C33" s="278"/>
      <c r="D33" s="278"/>
      <c r="E33" s="278"/>
      <c r="F33" s="278"/>
      <c r="G33" s="278"/>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ht="15.75">
      <c r="A34" s="317" t="s">
        <v>362</v>
      </c>
      <c r="B34" s="278"/>
      <c r="C34" s="278"/>
      <c r="D34" s="278"/>
      <c r="E34" s="278"/>
      <c r="F34" s="278"/>
      <c r="G34" s="278"/>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ht="15.75">
      <c r="A35" s="317" t="s">
        <v>363</v>
      </c>
      <c r="B35" s="278"/>
      <c r="C35" s="278"/>
      <c r="D35" s="278"/>
      <c r="E35" s="278"/>
      <c r="F35" s="278"/>
      <c r="G35" s="278"/>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ht="65.25" customHeight="1">
      <c r="A36" s="500" t="s">
        <v>384</v>
      </c>
      <c r="B36" s="500"/>
      <c r="C36" s="500"/>
      <c r="D36" s="500"/>
      <c r="E36" s="500"/>
      <c r="F36" s="500"/>
      <c r="G36" s="500"/>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ht="31.5" hidden="1">
      <c r="A37" s="522" t="s">
        <v>54</v>
      </c>
      <c r="B37" s="497" t="s">
        <v>31</v>
      </c>
      <c r="C37" s="293" t="s">
        <v>42</v>
      </c>
      <c r="D37" s="293" t="s">
        <v>43</v>
      </c>
      <c r="E37" s="497" t="s">
        <v>44</v>
      </c>
      <c r="F37" s="497"/>
      <c r="G37" s="497"/>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ht="15.75" hidden="1">
      <c r="A38" s="523"/>
      <c r="B38" s="497"/>
      <c r="C38" s="293" t="s">
        <v>45</v>
      </c>
      <c r="D38" s="293" t="s">
        <v>46</v>
      </c>
      <c r="E38" s="293" t="s">
        <v>35</v>
      </c>
      <c r="F38" s="293" t="s">
        <v>36</v>
      </c>
      <c r="G38" s="293" t="s">
        <v>37</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7" ht="15.75" hidden="1">
      <c r="A39" s="294"/>
      <c r="B39" s="127"/>
      <c r="C39" s="128"/>
      <c r="D39" s="128"/>
      <c r="E39" s="129"/>
      <c r="F39" s="129"/>
      <c r="G39" s="129"/>
    </row>
    <row r="40" spans="1:7" ht="12.75" hidden="1">
      <c r="A40"/>
      <c r="B40"/>
      <c r="C40"/>
      <c r="D40"/>
      <c r="E40"/>
      <c r="F40"/>
      <c r="G40"/>
    </row>
    <row r="41" spans="1:7" ht="31.5">
      <c r="A41" s="530" t="s">
        <v>55</v>
      </c>
      <c r="B41" s="497" t="s">
        <v>31</v>
      </c>
      <c r="C41" s="293" t="s">
        <v>42</v>
      </c>
      <c r="D41" s="293" t="s">
        <v>43</v>
      </c>
      <c r="E41" s="497" t="s">
        <v>44</v>
      </c>
      <c r="F41" s="497"/>
      <c r="G41" s="497"/>
    </row>
    <row r="42" spans="1:7" ht="15.75">
      <c r="A42" s="531"/>
      <c r="B42" s="497"/>
      <c r="C42" s="293" t="s">
        <v>45</v>
      </c>
      <c r="D42" s="293" t="s">
        <v>46</v>
      </c>
      <c r="E42" s="293" t="s">
        <v>35</v>
      </c>
      <c r="F42" s="293" t="s">
        <v>36</v>
      </c>
      <c r="G42" s="293" t="s">
        <v>37</v>
      </c>
    </row>
    <row r="43" spans="1:7" ht="30">
      <c r="A43" s="296" t="s">
        <v>47</v>
      </c>
      <c r="B43" s="293" t="s">
        <v>48</v>
      </c>
      <c r="C43" s="122">
        <f>SUM(C44:C45)</f>
        <v>838</v>
      </c>
      <c r="D43" s="122">
        <f>SUM(D44:D45)</f>
        <v>0</v>
      </c>
      <c r="E43" s="122">
        <f>SUM(E44:E45)</f>
        <v>0</v>
      </c>
      <c r="F43" s="122">
        <f>SUM(F44:F45)</f>
        <v>0</v>
      </c>
      <c r="G43" s="122">
        <f>SUM(G44:G45)</f>
        <v>0</v>
      </c>
    </row>
    <row r="44" spans="1:7" ht="15.75">
      <c r="A44" s="297" t="s">
        <v>197</v>
      </c>
      <c r="B44" s="293" t="s">
        <v>48</v>
      </c>
      <c r="C44" s="122">
        <v>838</v>
      </c>
      <c r="D44" s="298">
        <v>0</v>
      </c>
      <c r="E44" s="298">
        <v>0</v>
      </c>
      <c r="F44" s="298">
        <v>0</v>
      </c>
      <c r="G44" s="298">
        <v>0</v>
      </c>
    </row>
    <row r="45" spans="1:7" ht="15.75">
      <c r="A45" s="297" t="s">
        <v>76</v>
      </c>
      <c r="B45" s="293" t="s">
        <v>48</v>
      </c>
      <c r="C45" s="122">
        <v>0</v>
      </c>
      <c r="D45" s="122">
        <v>0</v>
      </c>
      <c r="E45" s="298">
        <v>0</v>
      </c>
      <c r="F45" s="298">
        <v>0</v>
      </c>
      <c r="G45" s="298">
        <v>0</v>
      </c>
    </row>
    <row r="46" spans="1:7" ht="31.5">
      <c r="A46" s="290" t="s">
        <v>58</v>
      </c>
      <c r="B46" s="291" t="s">
        <v>48</v>
      </c>
      <c r="C46" s="292">
        <f>C43</f>
        <v>838</v>
      </c>
      <c r="D46" s="292">
        <f>D43</f>
        <v>0</v>
      </c>
      <c r="E46" s="292">
        <f>E43</f>
        <v>0</v>
      </c>
      <c r="F46" s="292">
        <f>F43</f>
        <v>0</v>
      </c>
      <c r="G46" s="292">
        <f>G43</f>
        <v>0</v>
      </c>
    </row>
    <row r="47" spans="1:7" ht="3.75" customHeight="1">
      <c r="A47" s="277"/>
      <c r="B47" s="299"/>
      <c r="C47" s="300"/>
      <c r="D47" s="300"/>
      <c r="E47" s="300"/>
      <c r="F47" s="300"/>
      <c r="G47" s="300"/>
    </row>
    <row r="48" spans="1:7" ht="17.25" customHeight="1">
      <c r="A48" s="503" t="s">
        <v>109</v>
      </c>
      <c r="B48" s="503"/>
      <c r="C48" s="503"/>
      <c r="D48" s="503"/>
      <c r="E48" s="503"/>
      <c r="F48" s="503"/>
      <c r="G48" s="503"/>
    </row>
    <row r="49" spans="1:7" ht="15.75">
      <c r="A49" s="346" t="s">
        <v>274</v>
      </c>
      <c r="B49" s="278"/>
      <c r="C49" s="278"/>
      <c r="D49" s="278"/>
      <c r="E49" s="278"/>
      <c r="F49" s="278"/>
      <c r="G49" s="278"/>
    </row>
    <row r="50" spans="1:7" ht="34.5" customHeight="1">
      <c r="A50" s="496" t="s">
        <v>275</v>
      </c>
      <c r="B50" s="496"/>
      <c r="C50" s="496"/>
      <c r="D50" s="496"/>
      <c r="E50" s="496"/>
      <c r="F50" s="496"/>
      <c r="G50" s="496"/>
    </row>
    <row r="51" spans="1:7" ht="2.25" customHeight="1">
      <c r="A51"/>
      <c r="B51"/>
      <c r="C51"/>
      <c r="D51"/>
      <c r="E51"/>
      <c r="F51"/>
      <c r="G51"/>
    </row>
    <row r="52" spans="1:256" ht="47.25" customHeight="1">
      <c r="A52" s="500" t="s">
        <v>384</v>
      </c>
      <c r="B52" s="500"/>
      <c r="C52" s="500"/>
      <c r="D52" s="500"/>
      <c r="E52" s="500"/>
      <c r="F52" s="500"/>
      <c r="G52" s="500"/>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ht="15.75">
      <c r="A53" s="277"/>
      <c r="B53" s="275"/>
      <c r="C53" s="275"/>
      <c r="D53" s="275"/>
      <c r="E53" s="275"/>
      <c r="F53" s="275"/>
      <c r="G53" s="275"/>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ht="31.5">
      <c r="A54" s="497" t="s">
        <v>54</v>
      </c>
      <c r="B54" s="497" t="s">
        <v>31</v>
      </c>
      <c r="C54" s="293" t="s">
        <v>42</v>
      </c>
      <c r="D54" s="293" t="s">
        <v>43</v>
      </c>
      <c r="E54" s="497" t="s">
        <v>44</v>
      </c>
      <c r="F54" s="497"/>
      <c r="G54" s="497"/>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ht="15.75">
      <c r="A55" s="497"/>
      <c r="B55" s="497"/>
      <c r="C55" s="293" t="s">
        <v>45</v>
      </c>
      <c r="D55" s="293" t="s">
        <v>46</v>
      </c>
      <c r="E55" s="293" t="s">
        <v>35</v>
      </c>
      <c r="F55" s="293" t="s">
        <v>36</v>
      </c>
      <c r="G55" s="293" t="s">
        <v>37</v>
      </c>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7" ht="15.75">
      <c r="A56" s="343" t="s">
        <v>385</v>
      </c>
      <c r="B56" s="128" t="s">
        <v>65</v>
      </c>
      <c r="C56" s="127">
        <v>9859</v>
      </c>
      <c r="D56" s="127">
        <v>10549</v>
      </c>
      <c r="E56" s="127">
        <v>10549</v>
      </c>
      <c r="F56" s="127">
        <v>11287</v>
      </c>
      <c r="G56" s="127">
        <v>12077</v>
      </c>
    </row>
    <row r="57" spans="1:7" ht="15.75">
      <c r="A57" s="275"/>
      <c r="B57" s="275"/>
      <c r="C57" s="275"/>
      <c r="D57" s="275"/>
      <c r="E57" s="275"/>
      <c r="F57" s="275"/>
      <c r="G57" s="275"/>
    </row>
    <row r="58" spans="1:7" ht="31.5">
      <c r="A58" s="497" t="s">
        <v>55</v>
      </c>
      <c r="B58" s="497" t="s">
        <v>31</v>
      </c>
      <c r="C58" s="293" t="s">
        <v>42</v>
      </c>
      <c r="D58" s="293" t="s">
        <v>43</v>
      </c>
      <c r="E58" s="497" t="s">
        <v>44</v>
      </c>
      <c r="F58" s="497"/>
      <c r="G58" s="497"/>
    </row>
    <row r="59" spans="1:7" ht="15.75">
      <c r="A59" s="497"/>
      <c r="B59" s="497"/>
      <c r="C59" s="293" t="s">
        <v>45</v>
      </c>
      <c r="D59" s="293" t="s">
        <v>46</v>
      </c>
      <c r="E59" s="293" t="s">
        <v>35</v>
      </c>
      <c r="F59" s="293" t="s">
        <v>36</v>
      </c>
      <c r="G59" s="293" t="s">
        <v>37</v>
      </c>
    </row>
    <row r="60" spans="1:256" ht="15.75">
      <c r="A60" s="301" t="s">
        <v>49</v>
      </c>
      <c r="B60" s="293" t="s">
        <v>48</v>
      </c>
      <c r="C60" s="122">
        <v>20451</v>
      </c>
      <c r="D60" s="298">
        <v>21014</v>
      </c>
      <c r="E60" s="298">
        <v>21401</v>
      </c>
      <c r="F60" s="298">
        <v>21806</v>
      </c>
      <c r="G60" s="298">
        <v>22229</v>
      </c>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ht="31.5">
      <c r="A61" s="290" t="s">
        <v>58</v>
      </c>
      <c r="B61" s="291" t="s">
        <v>48</v>
      </c>
      <c r="C61" s="292">
        <f>SUM(C60)</f>
        <v>20451</v>
      </c>
      <c r="D61" s="292">
        <f>SUM(D60)</f>
        <v>21014</v>
      </c>
      <c r="E61" s="292">
        <f>SUM(E60)</f>
        <v>21401</v>
      </c>
      <c r="F61" s="292">
        <f>SUM(F60)</f>
        <v>21806</v>
      </c>
      <c r="G61" s="292">
        <f>SUM(G60)</f>
        <v>22229</v>
      </c>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8:256" ht="15.75">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8:256" ht="15.75">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8:256" ht="15.75">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8:256" ht="15.75">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8:256" ht="15.75">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80" spans="8:256" ht="15.75">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8:256" ht="15.75">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8:256" ht="15.75">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8:256" ht="15.75">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8" spans="8:256" ht="15.75">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8:256" ht="15.75">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8:256" ht="15.75">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8:256" ht="15.75">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8:256" ht="15.75">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8:256" ht="15.75">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8:256" ht="15.75">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sheetData>
  <sheetProtection/>
  <mergeCells count="35">
    <mergeCell ref="A6:G6"/>
    <mergeCell ref="A7:G7"/>
    <mergeCell ref="A8:G8"/>
    <mergeCell ref="A9:G9"/>
    <mergeCell ref="A54:A55"/>
    <mergeCell ref="B54:B55"/>
    <mergeCell ref="E54:G54"/>
    <mergeCell ref="A24:G24"/>
    <mergeCell ref="A25:G25"/>
    <mergeCell ref="B26:B27"/>
    <mergeCell ref="A58:A59"/>
    <mergeCell ref="B58:B59"/>
    <mergeCell ref="E58:G58"/>
    <mergeCell ref="A41:A42"/>
    <mergeCell ref="B41:B42"/>
    <mergeCell ref="E41:G41"/>
    <mergeCell ref="A48:G48"/>
    <mergeCell ref="A50:G50"/>
    <mergeCell ref="A52:G52"/>
    <mergeCell ref="E26:G26"/>
    <mergeCell ref="A36:G36"/>
    <mergeCell ref="A37:A38"/>
    <mergeCell ref="B37:B38"/>
    <mergeCell ref="E37:G37"/>
    <mergeCell ref="A18:G18"/>
    <mergeCell ref="A19:G19"/>
    <mergeCell ref="A20:A21"/>
    <mergeCell ref="B20:B21"/>
    <mergeCell ref="C20:C21"/>
    <mergeCell ref="D20:D21"/>
    <mergeCell ref="E20:G20"/>
    <mergeCell ref="A11:G11"/>
    <mergeCell ref="A12:G12"/>
    <mergeCell ref="A13:G13"/>
    <mergeCell ref="A15:G1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52"/>
  <sheetViews>
    <sheetView view="pageBreakPreview" zoomScale="75" zoomScaleNormal="75" zoomScaleSheetLayoutView="75" zoomScalePageLayoutView="0" workbookViewId="0" topLeftCell="A19">
      <selection activeCell="A34" sqref="A34"/>
    </sheetView>
  </sheetViews>
  <sheetFormatPr defaultColWidth="9.57421875" defaultRowHeight="12.75"/>
  <cols>
    <col min="1" max="1" width="43.421875" style="71" customWidth="1"/>
    <col min="2" max="2" width="20.421875" style="71" customWidth="1"/>
    <col min="3" max="3" width="14.7109375" style="69" customWidth="1"/>
    <col min="4" max="4" width="17.00390625" style="69" customWidth="1"/>
    <col min="5" max="5" width="16.00390625" style="69" customWidth="1"/>
    <col min="6" max="6" width="14.7109375" style="69" customWidth="1"/>
    <col min="7" max="7" width="14.57421875" style="69" customWidth="1"/>
    <col min="8" max="8" width="11.57421875" style="70" customWidth="1"/>
    <col min="9" max="9" width="11.7109375" style="69" customWidth="1"/>
    <col min="10" max="11" width="13.8515625" style="69" customWidth="1"/>
    <col min="12" max="12" width="14.421875" style="69" customWidth="1"/>
    <col min="13" max="16384" width="9.57421875" style="69" customWidth="1"/>
  </cols>
  <sheetData>
    <row r="1" s="93" customFormat="1" ht="15.75">
      <c r="D1" s="93" t="s">
        <v>105</v>
      </c>
    </row>
    <row r="2" s="93" customFormat="1" ht="15.75">
      <c r="D2" s="93" t="s">
        <v>16</v>
      </c>
    </row>
    <row r="3" s="93" customFormat="1" ht="15.75">
      <c r="D3" s="93" t="s">
        <v>17</v>
      </c>
    </row>
    <row r="4" spans="4:7" s="93" customFormat="1" ht="15" customHeight="1">
      <c r="D4" s="92" t="s">
        <v>479</v>
      </c>
      <c r="F4" s="92"/>
      <c r="G4" s="92"/>
    </row>
    <row r="5" spans="4:7" ht="15" customHeight="1">
      <c r="D5" s="93"/>
      <c r="E5" s="93"/>
      <c r="F5" s="93"/>
      <c r="G5" s="93"/>
    </row>
    <row r="6" spans="1:7" ht="15.75">
      <c r="A6" s="412"/>
      <c r="B6" s="412"/>
      <c r="C6" s="412"/>
      <c r="D6" s="93" t="s">
        <v>15</v>
      </c>
      <c r="E6" s="93"/>
      <c r="F6" s="93"/>
      <c r="G6" s="93"/>
    </row>
    <row r="7" spans="1:7" ht="15.75">
      <c r="A7" s="412"/>
      <c r="B7" s="412"/>
      <c r="C7" s="412"/>
      <c r="D7" s="93" t="s">
        <v>411</v>
      </c>
      <c r="E7" s="93"/>
      <c r="F7" s="93"/>
      <c r="G7" s="93"/>
    </row>
    <row r="8" spans="1:7" ht="15.75">
      <c r="A8" s="412"/>
      <c r="B8" s="412"/>
      <c r="C8" s="412"/>
      <c r="D8" s="92" t="s">
        <v>412</v>
      </c>
      <c r="E8" s="93"/>
      <c r="F8" s="92"/>
      <c r="G8" s="92"/>
    </row>
    <row r="9" spans="1:7" ht="15.75">
      <c r="A9" s="412"/>
      <c r="B9" s="412"/>
      <c r="C9" s="412"/>
      <c r="D9" s="93" t="s">
        <v>426</v>
      </c>
      <c r="E9" s="93"/>
      <c r="F9" s="93"/>
      <c r="G9" s="93"/>
    </row>
    <row r="10" spans="4:7" s="93" customFormat="1" ht="15.75">
      <c r="D10" s="11"/>
      <c r="E10" s="11"/>
      <c r="F10" s="11"/>
      <c r="G10" s="11"/>
    </row>
    <row r="11" spans="4:7" s="93" customFormat="1" ht="9.75" customHeight="1">
      <c r="D11" s="11"/>
      <c r="E11" s="11"/>
      <c r="F11" s="64"/>
      <c r="G11" s="11"/>
    </row>
    <row r="12" spans="1:13" ht="15.75">
      <c r="A12" s="543" t="s">
        <v>18</v>
      </c>
      <c r="B12" s="543"/>
      <c r="C12" s="543"/>
      <c r="D12" s="543"/>
      <c r="E12" s="543"/>
      <c r="F12" s="543"/>
      <c r="G12" s="543"/>
      <c r="H12" s="613"/>
      <c r="I12" s="613"/>
      <c r="J12" s="613"/>
      <c r="K12" s="613"/>
      <c r="L12" s="613"/>
      <c r="M12" s="613"/>
    </row>
    <row r="13" spans="1:13" s="72" customFormat="1" ht="15.75">
      <c r="A13" s="544" t="s">
        <v>19</v>
      </c>
      <c r="B13" s="544"/>
      <c r="C13" s="544"/>
      <c r="D13" s="544"/>
      <c r="E13" s="544"/>
      <c r="F13" s="544"/>
      <c r="G13" s="544"/>
      <c r="H13" s="613"/>
      <c r="I13" s="613"/>
      <c r="J13" s="613"/>
      <c r="K13" s="613"/>
      <c r="L13" s="613"/>
      <c r="M13" s="613"/>
    </row>
    <row r="14" spans="1:13" s="72" customFormat="1" ht="15.75">
      <c r="A14" s="545" t="s">
        <v>20</v>
      </c>
      <c r="B14" s="545"/>
      <c r="C14" s="545"/>
      <c r="D14" s="545"/>
      <c r="E14" s="545"/>
      <c r="F14" s="545"/>
      <c r="G14" s="545"/>
      <c r="H14" s="613"/>
      <c r="I14" s="613"/>
      <c r="J14" s="613"/>
      <c r="K14" s="613"/>
      <c r="L14" s="613"/>
      <c r="M14" s="613"/>
    </row>
    <row r="15" spans="1:13" ht="15.75">
      <c r="A15" s="543" t="s">
        <v>21</v>
      </c>
      <c r="B15" s="543"/>
      <c r="C15" s="543"/>
      <c r="D15" s="543"/>
      <c r="E15" s="543"/>
      <c r="F15" s="543"/>
      <c r="G15" s="543"/>
      <c r="H15" s="613"/>
      <c r="I15" s="613"/>
      <c r="J15" s="613"/>
      <c r="K15" s="613"/>
      <c r="L15" s="613"/>
      <c r="M15" s="613"/>
    </row>
    <row r="16" spans="1:7" ht="7.5" customHeight="1">
      <c r="A16" s="81"/>
      <c r="B16" s="81"/>
      <c r="C16" s="72"/>
      <c r="D16" s="72"/>
      <c r="E16" s="72"/>
      <c r="F16" s="72"/>
      <c r="G16" s="72"/>
    </row>
    <row r="17" spans="1:7" ht="18.75" customHeight="1">
      <c r="A17" s="547" t="s">
        <v>124</v>
      </c>
      <c r="B17" s="547"/>
      <c r="C17" s="547"/>
      <c r="D17" s="547"/>
      <c r="E17" s="547"/>
      <c r="F17" s="547"/>
      <c r="G17" s="547"/>
    </row>
    <row r="18" spans="1:8" s="72" customFormat="1" ht="19.5" customHeight="1">
      <c r="A18" s="547" t="s">
        <v>103</v>
      </c>
      <c r="B18" s="547"/>
      <c r="C18" s="547"/>
      <c r="D18" s="547"/>
      <c r="E18" s="547"/>
      <c r="F18" s="547"/>
      <c r="G18" s="547"/>
      <c r="H18" s="73"/>
    </row>
    <row r="19" spans="1:11" s="72" customFormat="1" ht="81" customHeight="1">
      <c r="A19" s="547" t="s">
        <v>208</v>
      </c>
      <c r="B19" s="547"/>
      <c r="C19" s="547"/>
      <c r="D19" s="547"/>
      <c r="E19" s="547"/>
      <c r="F19" s="547"/>
      <c r="G19" s="547"/>
      <c r="H19" s="103"/>
      <c r="I19" s="102"/>
      <c r="J19" s="102"/>
      <c r="K19" s="102"/>
    </row>
    <row r="20" spans="1:7" s="92" customFormat="1" ht="17.25" customHeight="1">
      <c r="A20" s="100" t="s">
        <v>102</v>
      </c>
      <c r="B20" s="101"/>
      <c r="C20" s="101"/>
      <c r="D20" s="101"/>
      <c r="E20" s="101"/>
      <c r="F20" s="101"/>
      <c r="G20" s="101"/>
    </row>
    <row r="21" spans="1:7" s="92" customFormat="1" ht="18.75" customHeight="1">
      <c r="A21" s="548" t="s">
        <v>101</v>
      </c>
      <c r="B21" s="548"/>
      <c r="C21" s="548"/>
      <c r="D21" s="548"/>
      <c r="E21" s="548"/>
      <c r="F21" s="548"/>
      <c r="G21" s="548"/>
    </row>
    <row r="22" spans="1:7" s="92" customFormat="1" ht="23.25" customHeight="1">
      <c r="A22" s="549" t="s">
        <v>12</v>
      </c>
      <c r="B22" s="549"/>
      <c r="C22" s="549"/>
      <c r="D22" s="549"/>
      <c r="E22" s="549"/>
      <c r="F22" s="549"/>
      <c r="G22" s="549"/>
    </row>
    <row r="23" s="92" customFormat="1" ht="15.75">
      <c r="A23" s="93" t="s">
        <v>27</v>
      </c>
    </row>
    <row r="24" spans="1:7" s="92" customFormat="1" ht="15" customHeight="1">
      <c r="A24" s="550" t="s">
        <v>100</v>
      </c>
      <c r="B24" s="550"/>
      <c r="C24" s="550"/>
      <c r="D24" s="550"/>
      <c r="E24" s="550"/>
      <c r="F24" s="550"/>
      <c r="G24" s="550"/>
    </row>
    <row r="25" spans="1:11" ht="23.25" customHeight="1">
      <c r="A25" s="547" t="s">
        <v>125</v>
      </c>
      <c r="B25" s="547"/>
      <c r="C25" s="547"/>
      <c r="D25" s="547"/>
      <c r="E25" s="547"/>
      <c r="F25" s="547"/>
      <c r="G25" s="547"/>
      <c r="H25" s="95"/>
      <c r="I25" s="90"/>
      <c r="J25" s="90"/>
      <c r="K25" s="90"/>
    </row>
    <row r="26" spans="1:7" s="92" customFormat="1" ht="15.75" customHeight="1">
      <c r="A26" s="100" t="s">
        <v>29</v>
      </c>
      <c r="B26" s="99"/>
      <c r="C26" s="99"/>
      <c r="D26" s="99"/>
      <c r="E26" s="99"/>
      <c r="F26" s="99"/>
      <c r="G26" s="99"/>
    </row>
    <row r="27" spans="1:7" s="92" customFormat="1" ht="21" customHeight="1">
      <c r="A27" s="551" t="s">
        <v>99</v>
      </c>
      <c r="B27" s="551" t="s">
        <v>31</v>
      </c>
      <c r="C27" s="551" t="s">
        <v>32</v>
      </c>
      <c r="D27" s="551" t="s">
        <v>33</v>
      </c>
      <c r="E27" s="551" t="s">
        <v>34</v>
      </c>
      <c r="F27" s="551"/>
      <c r="G27" s="551"/>
    </row>
    <row r="28" spans="1:7" s="92" customFormat="1" ht="15.75">
      <c r="A28" s="551"/>
      <c r="B28" s="551"/>
      <c r="C28" s="551"/>
      <c r="D28" s="551"/>
      <c r="E28" s="241" t="s">
        <v>35</v>
      </c>
      <c r="F28" s="241" t="s">
        <v>36</v>
      </c>
      <c r="G28" s="241" t="s">
        <v>37</v>
      </c>
    </row>
    <row r="29" spans="1:11" s="143" customFormat="1" ht="31.5">
      <c r="A29" s="265" t="s">
        <v>126</v>
      </c>
      <c r="B29" s="241" t="s">
        <v>113</v>
      </c>
      <c r="C29" s="241">
        <v>4.9</v>
      </c>
      <c r="D29" s="241">
        <v>4.5</v>
      </c>
      <c r="E29" s="241">
        <v>4.4</v>
      </c>
      <c r="F29" s="241">
        <v>4.3</v>
      </c>
      <c r="G29" s="241">
        <v>4.1</v>
      </c>
      <c r="H29" s="141"/>
      <c r="I29" s="142"/>
      <c r="J29" s="142"/>
      <c r="K29" s="142"/>
    </row>
    <row r="30" spans="1:11" s="143" customFormat="1" ht="31.5">
      <c r="A30" s="265" t="s">
        <v>127</v>
      </c>
      <c r="B30" s="241" t="s">
        <v>38</v>
      </c>
      <c r="C30" s="241">
        <v>4.9</v>
      </c>
      <c r="D30" s="241">
        <v>4.9</v>
      </c>
      <c r="E30" s="241">
        <v>4.9</v>
      </c>
      <c r="F30" s="241">
        <v>4.9</v>
      </c>
      <c r="G30" s="241">
        <v>4.9</v>
      </c>
      <c r="H30" s="141"/>
      <c r="I30" s="142"/>
      <c r="J30" s="142"/>
      <c r="K30" s="142"/>
    </row>
    <row r="31" spans="1:11" ht="15.75" customHeight="1">
      <c r="A31" s="96"/>
      <c r="B31" s="552"/>
      <c r="C31" s="552"/>
      <c r="D31" s="552"/>
      <c r="E31" s="552"/>
      <c r="F31" s="552"/>
      <c r="G31" s="552"/>
      <c r="H31" s="95"/>
      <c r="I31" s="90"/>
      <c r="J31" s="90"/>
      <c r="K31" s="90"/>
    </row>
    <row r="32" spans="1:7" ht="23.25" customHeight="1">
      <c r="A32" s="556" t="s">
        <v>128</v>
      </c>
      <c r="B32" s="556"/>
      <c r="C32" s="556"/>
      <c r="D32" s="556"/>
      <c r="E32" s="556"/>
      <c r="F32" s="556"/>
      <c r="G32" s="556"/>
    </row>
    <row r="33" spans="1:8" ht="25.5" customHeight="1">
      <c r="A33" s="628" t="s">
        <v>40</v>
      </c>
      <c r="B33" s="628"/>
      <c r="C33" s="628"/>
      <c r="D33" s="628"/>
      <c r="E33" s="628"/>
      <c r="F33" s="628"/>
      <c r="G33" s="628"/>
      <c r="H33" s="69"/>
    </row>
    <row r="34" spans="1:8" ht="31.5" customHeight="1">
      <c r="A34" s="555" t="s">
        <v>41</v>
      </c>
      <c r="B34" s="555" t="s">
        <v>31</v>
      </c>
      <c r="C34" s="239" t="s">
        <v>42</v>
      </c>
      <c r="D34" s="239" t="s">
        <v>43</v>
      </c>
      <c r="E34" s="555" t="s">
        <v>44</v>
      </c>
      <c r="F34" s="555"/>
      <c r="G34" s="555"/>
      <c r="H34" s="69"/>
    </row>
    <row r="35" spans="1:8" ht="17.25" customHeight="1">
      <c r="A35" s="555"/>
      <c r="B35" s="555"/>
      <c r="C35" s="239" t="s">
        <v>45</v>
      </c>
      <c r="D35" s="239" t="s">
        <v>46</v>
      </c>
      <c r="E35" s="239" t="s">
        <v>35</v>
      </c>
      <c r="F35" s="239" t="s">
        <v>36</v>
      </c>
      <c r="G35" s="239" t="s">
        <v>37</v>
      </c>
      <c r="H35" s="69"/>
    </row>
    <row r="36" spans="1:8" ht="33" customHeight="1">
      <c r="A36" s="419" t="s">
        <v>187</v>
      </c>
      <c r="B36" s="239" t="s">
        <v>48</v>
      </c>
      <c r="C36" s="266">
        <f>SUM(C37)</f>
        <v>269992.1</v>
      </c>
      <c r="D36" s="266">
        <f>SUM(D37)</f>
        <v>259323</v>
      </c>
      <c r="E36" s="266">
        <f>SUM(E37)</f>
        <v>339789</v>
      </c>
      <c r="F36" s="266">
        <f>SUM(F37)</f>
        <v>337862</v>
      </c>
      <c r="G36" s="266">
        <f>SUM(G37)</f>
        <v>335772</v>
      </c>
      <c r="H36" s="69"/>
    </row>
    <row r="37" spans="1:8" ht="15.75">
      <c r="A37" s="419" t="s">
        <v>205</v>
      </c>
      <c r="B37" s="239" t="s">
        <v>48</v>
      </c>
      <c r="C37" s="266">
        <v>269992.1</v>
      </c>
      <c r="D37" s="266">
        <v>259323</v>
      </c>
      <c r="E37" s="266">
        <f>354657-14868</f>
        <v>339789</v>
      </c>
      <c r="F37" s="266">
        <v>337862</v>
      </c>
      <c r="G37" s="266">
        <v>335772</v>
      </c>
      <c r="H37" s="69"/>
    </row>
    <row r="38" spans="1:8" ht="30" customHeight="1">
      <c r="A38" s="420" t="s">
        <v>50</v>
      </c>
      <c r="B38" s="421" t="s">
        <v>48</v>
      </c>
      <c r="C38" s="422">
        <f>C36</f>
        <v>269992.1</v>
      </c>
      <c r="D38" s="422">
        <f>D36</f>
        <v>259323</v>
      </c>
      <c r="E38" s="422">
        <f>E36</f>
        <v>339789</v>
      </c>
      <c r="F38" s="422">
        <f>F36</f>
        <v>337862</v>
      </c>
      <c r="G38" s="422">
        <f>G36</f>
        <v>335772</v>
      </c>
      <c r="H38" s="69"/>
    </row>
    <row r="39" spans="1:7" s="92" customFormat="1" ht="17.25" customHeight="1">
      <c r="A39" s="556" t="s">
        <v>95</v>
      </c>
      <c r="B39" s="556"/>
      <c r="C39" s="556"/>
      <c r="D39" s="556"/>
      <c r="E39" s="556"/>
      <c r="F39" s="556"/>
      <c r="G39" s="556"/>
    </row>
    <row r="40" spans="1:7" s="92" customFormat="1" ht="15.75">
      <c r="A40" s="94" t="s">
        <v>94</v>
      </c>
      <c r="B40" s="85"/>
      <c r="C40" s="85"/>
      <c r="D40" s="85"/>
      <c r="E40" s="85"/>
      <c r="F40" s="85"/>
      <c r="G40" s="85"/>
    </row>
    <row r="41" spans="1:7" s="92" customFormat="1" ht="22.5" customHeight="1">
      <c r="A41" s="550" t="s">
        <v>9</v>
      </c>
      <c r="B41" s="550"/>
      <c r="C41" s="550"/>
      <c r="D41" s="550"/>
      <c r="E41" s="550"/>
      <c r="F41" s="550"/>
      <c r="G41" s="550"/>
    </row>
    <row r="42" s="92" customFormat="1" ht="20.25" customHeight="1">
      <c r="A42" s="93" t="s">
        <v>53</v>
      </c>
    </row>
    <row r="43" spans="1:7" ht="15.75">
      <c r="A43" s="556" t="s">
        <v>129</v>
      </c>
      <c r="B43" s="556"/>
      <c r="C43" s="556"/>
      <c r="D43" s="556"/>
      <c r="E43" s="556"/>
      <c r="F43" s="556"/>
      <c r="G43" s="556"/>
    </row>
    <row r="44" spans="1:8" ht="31.5">
      <c r="A44" s="557" t="s">
        <v>54</v>
      </c>
      <c r="B44" s="555" t="s">
        <v>31</v>
      </c>
      <c r="C44" s="239" t="s">
        <v>42</v>
      </c>
      <c r="D44" s="239" t="s">
        <v>43</v>
      </c>
      <c r="E44" s="555" t="s">
        <v>44</v>
      </c>
      <c r="F44" s="555"/>
      <c r="G44" s="555"/>
      <c r="H44" s="69"/>
    </row>
    <row r="45" spans="1:8" ht="17.25" customHeight="1">
      <c r="A45" s="557"/>
      <c r="B45" s="557"/>
      <c r="C45" s="239" t="s">
        <v>45</v>
      </c>
      <c r="D45" s="239" t="s">
        <v>46</v>
      </c>
      <c r="E45" s="239" t="s">
        <v>35</v>
      </c>
      <c r="F45" s="239" t="s">
        <v>36</v>
      </c>
      <c r="G45" s="239" t="s">
        <v>37</v>
      </c>
      <c r="H45" s="69"/>
    </row>
    <row r="46" spans="1:7" s="143" customFormat="1" ht="33" customHeight="1">
      <c r="A46" s="263" t="s">
        <v>130</v>
      </c>
      <c r="B46" s="264" t="s">
        <v>63</v>
      </c>
      <c r="C46" s="264">
        <v>7000</v>
      </c>
      <c r="D46" s="264">
        <v>4354</v>
      </c>
      <c r="E46" s="264">
        <v>2765</v>
      </c>
      <c r="F46" s="264">
        <v>2525</v>
      </c>
      <c r="G46" s="264">
        <v>2310</v>
      </c>
    </row>
    <row r="47" spans="1:12" ht="15" customHeight="1">
      <c r="A47" s="558"/>
      <c r="B47" s="558"/>
      <c r="C47" s="558"/>
      <c r="D47" s="558"/>
      <c r="E47" s="558"/>
      <c r="F47" s="558"/>
      <c r="G47" s="558"/>
      <c r="I47" s="90"/>
      <c r="J47" s="90"/>
      <c r="K47" s="90"/>
      <c r="L47" s="90"/>
    </row>
    <row r="48" spans="1:8" ht="31.5" customHeight="1">
      <c r="A48" s="555" t="s">
        <v>55</v>
      </c>
      <c r="B48" s="555" t="s">
        <v>31</v>
      </c>
      <c r="C48" s="239" t="s">
        <v>42</v>
      </c>
      <c r="D48" s="239" t="s">
        <v>43</v>
      </c>
      <c r="E48" s="555" t="s">
        <v>44</v>
      </c>
      <c r="F48" s="555"/>
      <c r="G48" s="555"/>
      <c r="H48" s="69"/>
    </row>
    <row r="49" spans="1:8" ht="25.5" customHeight="1">
      <c r="A49" s="555"/>
      <c r="B49" s="555"/>
      <c r="C49" s="239" t="s">
        <v>45</v>
      </c>
      <c r="D49" s="239" t="s">
        <v>46</v>
      </c>
      <c r="E49" s="239" t="s">
        <v>35</v>
      </c>
      <c r="F49" s="239" t="s">
        <v>36</v>
      </c>
      <c r="G49" s="239" t="s">
        <v>37</v>
      </c>
      <c r="H49" s="69"/>
    </row>
    <row r="50" spans="1:8" ht="30">
      <c r="A50" s="419" t="s">
        <v>47</v>
      </c>
      <c r="B50" s="239" t="s">
        <v>48</v>
      </c>
      <c r="C50" s="266">
        <v>269992.1</v>
      </c>
      <c r="D50" s="425">
        <v>259323</v>
      </c>
      <c r="E50" s="425">
        <f>354657-14868</f>
        <v>339789</v>
      </c>
      <c r="F50" s="425">
        <v>337862</v>
      </c>
      <c r="G50" s="425">
        <v>335772</v>
      </c>
      <c r="H50" s="69"/>
    </row>
    <row r="51" spans="1:11" ht="30.75" customHeight="1">
      <c r="A51" s="420" t="s">
        <v>58</v>
      </c>
      <c r="B51" s="421" t="s">
        <v>48</v>
      </c>
      <c r="C51" s="422">
        <v>269992.1</v>
      </c>
      <c r="D51" s="422">
        <v>259323</v>
      </c>
      <c r="E51" s="422">
        <f>E50</f>
        <v>339789</v>
      </c>
      <c r="F51" s="422">
        <v>337862</v>
      </c>
      <c r="G51" s="422">
        <v>335772</v>
      </c>
      <c r="H51" s="69"/>
      <c r="I51" s="86"/>
      <c r="J51" s="86"/>
      <c r="K51" s="86"/>
    </row>
    <row r="52" spans="1:12" ht="16.5" customHeight="1">
      <c r="A52" s="137"/>
      <c r="B52" s="137"/>
      <c r="C52" s="88"/>
      <c r="D52" s="87"/>
      <c r="E52" s="87"/>
      <c r="F52" s="87"/>
      <c r="G52" s="87"/>
      <c r="J52" s="86"/>
      <c r="K52" s="86"/>
      <c r="L52" s="86"/>
    </row>
  </sheetData>
  <sheetProtection selectLockedCells="1" selectUnlockedCells="1"/>
  <mergeCells count="36">
    <mergeCell ref="A12:G12"/>
    <mergeCell ref="H12:M12"/>
    <mergeCell ref="A13:G13"/>
    <mergeCell ref="H13:M13"/>
    <mergeCell ref="A17:G17"/>
    <mergeCell ref="A18:G18"/>
    <mergeCell ref="A19:G19"/>
    <mergeCell ref="A21:G21"/>
    <mergeCell ref="A14:G14"/>
    <mergeCell ref="H14:M14"/>
    <mergeCell ref="A15:G15"/>
    <mergeCell ref="H15:M15"/>
    <mergeCell ref="A22:G22"/>
    <mergeCell ref="A24:G24"/>
    <mergeCell ref="A25:G25"/>
    <mergeCell ref="A27:A28"/>
    <mergeCell ref="B27:B28"/>
    <mergeCell ref="C27:C28"/>
    <mergeCell ref="D27:D28"/>
    <mergeCell ref="E27:G27"/>
    <mergeCell ref="B31:G31"/>
    <mergeCell ref="A32:G32"/>
    <mergeCell ref="A33:G33"/>
    <mergeCell ref="A34:A35"/>
    <mergeCell ref="B34:B35"/>
    <mergeCell ref="E34:G34"/>
    <mergeCell ref="A47:G47"/>
    <mergeCell ref="A48:A49"/>
    <mergeCell ref="B48:B49"/>
    <mergeCell ref="E48:G48"/>
    <mergeCell ref="A39:G39"/>
    <mergeCell ref="A41:G41"/>
    <mergeCell ref="A43:G43"/>
    <mergeCell ref="A44:A45"/>
    <mergeCell ref="B44:B45"/>
    <mergeCell ref="E44:G44"/>
  </mergeCells>
  <printOptions horizontalCentered="1"/>
  <pageMargins left="0.3937007874015748" right="0.3937007874015748" top="0.3937007874015748" bottom="0.3937007874015748" header="0.3937007874015748" footer="0.3937007874015748"/>
  <pageSetup horizontalDpi="300" verticalDpi="300" orientation="landscape" paperSize="77" r:id="rId1"/>
</worksheet>
</file>

<file path=xl/worksheets/sheet16.xml><?xml version="1.0" encoding="utf-8"?>
<worksheet xmlns="http://schemas.openxmlformats.org/spreadsheetml/2006/main" xmlns:r="http://schemas.openxmlformats.org/officeDocument/2006/relationships">
  <dimension ref="A1:IV71"/>
  <sheetViews>
    <sheetView view="pageBreakPreview" zoomScaleNormal="75" zoomScaleSheetLayoutView="100" zoomScalePageLayoutView="0" workbookViewId="0" topLeftCell="A43">
      <selection activeCell="A34" sqref="A34"/>
    </sheetView>
  </sheetViews>
  <sheetFormatPr defaultColWidth="9.57421875" defaultRowHeight="12.75"/>
  <cols>
    <col min="1" max="1" width="48.28125" style="198" customWidth="1"/>
    <col min="2" max="2" width="12.28125" style="198" customWidth="1"/>
    <col min="3" max="3" width="18.421875" style="143" customWidth="1"/>
    <col min="4" max="4" width="18.28125" style="143" customWidth="1"/>
    <col min="5" max="5" width="16.8515625" style="143" customWidth="1"/>
    <col min="6" max="6" width="15.421875" style="143" customWidth="1"/>
    <col min="7" max="7" width="14.57421875" style="143" customWidth="1"/>
    <col min="8" max="8" width="11.57421875" style="143" customWidth="1"/>
    <col min="9" max="9" width="11.57421875" style="201" customWidth="1"/>
    <col min="10" max="10" width="11.7109375" style="143" customWidth="1"/>
    <col min="11" max="12" width="13.8515625" style="143" customWidth="1"/>
    <col min="13" max="13" width="14.421875" style="143" customWidth="1"/>
    <col min="14" max="16384" width="9.57421875" style="143" customWidth="1"/>
  </cols>
  <sheetData>
    <row r="1" s="93" customFormat="1" ht="15.75">
      <c r="D1" s="93" t="s">
        <v>105</v>
      </c>
    </row>
    <row r="2" s="93" customFormat="1" ht="15.75">
      <c r="D2" s="93" t="s">
        <v>16</v>
      </c>
    </row>
    <row r="3" s="93" customFormat="1" ht="15.75">
      <c r="D3" s="93" t="s">
        <v>17</v>
      </c>
    </row>
    <row r="4" spans="4:7" s="93" customFormat="1" ht="15" customHeight="1">
      <c r="D4" s="92" t="s">
        <v>479</v>
      </c>
      <c r="F4" s="92"/>
      <c r="G4" s="92"/>
    </row>
    <row r="5" spans="4:7" ht="15" customHeight="1">
      <c r="D5" s="93"/>
      <c r="E5" s="93"/>
      <c r="F5" s="93"/>
      <c r="G5" s="93"/>
    </row>
    <row r="6" spans="1:7" ht="15.75">
      <c r="A6" s="412"/>
      <c r="B6" s="412"/>
      <c r="C6" s="412"/>
      <c r="D6" s="93" t="s">
        <v>15</v>
      </c>
      <c r="E6" s="93"/>
      <c r="F6" s="93"/>
      <c r="G6" s="93"/>
    </row>
    <row r="7" spans="1:7" ht="15.75">
      <c r="A7" s="412"/>
      <c r="B7" s="412"/>
      <c r="C7" s="412"/>
      <c r="D7" s="93" t="s">
        <v>411</v>
      </c>
      <c r="E7" s="93"/>
      <c r="F7" s="93"/>
      <c r="G7" s="93"/>
    </row>
    <row r="8" spans="1:7" ht="15.75">
      <c r="A8" s="412"/>
      <c r="B8" s="412"/>
      <c r="C8" s="412"/>
      <c r="D8" s="92" t="s">
        <v>412</v>
      </c>
      <c r="E8" s="93"/>
      <c r="F8" s="92"/>
      <c r="G8" s="92"/>
    </row>
    <row r="9" spans="1:7" ht="15.75">
      <c r="A9" s="412"/>
      <c r="B9" s="412"/>
      <c r="C9" s="412"/>
      <c r="D9" s="93" t="s">
        <v>426</v>
      </c>
      <c r="E9" s="93"/>
      <c r="F9" s="93"/>
      <c r="G9" s="93"/>
    </row>
    <row r="10" s="93" customFormat="1" ht="18" customHeight="1"/>
    <row r="11" spans="1:9" s="101" customFormat="1" ht="15.75">
      <c r="A11" s="593" t="s">
        <v>18</v>
      </c>
      <c r="B11" s="593"/>
      <c r="C11" s="593"/>
      <c r="D11" s="593"/>
      <c r="E11" s="593"/>
      <c r="F11" s="593"/>
      <c r="G11" s="593"/>
      <c r="H11" s="146"/>
      <c r="I11" s="151"/>
    </row>
    <row r="12" spans="1:9" s="101" customFormat="1" ht="15.75">
      <c r="A12" s="594" t="s">
        <v>19</v>
      </c>
      <c r="B12" s="594"/>
      <c r="C12" s="594"/>
      <c r="D12" s="594"/>
      <c r="E12" s="594"/>
      <c r="F12" s="594"/>
      <c r="G12" s="594"/>
      <c r="H12" s="202"/>
      <c r="I12" s="151"/>
    </row>
    <row r="13" spans="1:9" s="101" customFormat="1" ht="15.75">
      <c r="A13" s="595" t="s">
        <v>20</v>
      </c>
      <c r="B13" s="595"/>
      <c r="C13" s="595"/>
      <c r="D13" s="595"/>
      <c r="E13" s="595"/>
      <c r="F13" s="595"/>
      <c r="G13" s="595"/>
      <c r="H13" s="92"/>
      <c r="I13" s="151"/>
    </row>
    <row r="14" spans="1:9" s="101" customFormat="1" ht="15" customHeight="1">
      <c r="A14" s="593" t="s">
        <v>21</v>
      </c>
      <c r="B14" s="593"/>
      <c r="C14" s="593"/>
      <c r="D14" s="593"/>
      <c r="E14" s="593"/>
      <c r="F14" s="593"/>
      <c r="G14" s="593"/>
      <c r="H14" s="146"/>
      <c r="I14" s="151"/>
    </row>
    <row r="15" spans="1:9" s="101" customFormat="1" ht="25.5" customHeight="1">
      <c r="A15" s="586" t="s">
        <v>131</v>
      </c>
      <c r="B15" s="586"/>
      <c r="C15" s="586"/>
      <c r="D15" s="586"/>
      <c r="E15" s="586"/>
      <c r="F15" s="586"/>
      <c r="G15" s="586"/>
      <c r="H15" s="167"/>
      <c r="I15" s="151"/>
    </row>
    <row r="16" spans="1:9" s="101" customFormat="1" ht="20.25" customHeight="1">
      <c r="A16" s="205" t="s">
        <v>103</v>
      </c>
      <c r="B16" s="146"/>
      <c r="C16" s="146"/>
      <c r="D16" s="146"/>
      <c r="E16" s="146"/>
      <c r="F16" s="146"/>
      <c r="I16" s="151"/>
    </row>
    <row r="17" spans="1:12" s="101" customFormat="1" ht="86.25" customHeight="1">
      <c r="A17" s="586" t="s">
        <v>493</v>
      </c>
      <c r="B17" s="586"/>
      <c r="C17" s="586"/>
      <c r="D17" s="586"/>
      <c r="E17" s="586"/>
      <c r="F17" s="586"/>
      <c r="G17" s="586"/>
      <c r="H17" s="203"/>
      <c r="I17" s="204"/>
      <c r="J17" s="205"/>
      <c r="K17" s="205"/>
      <c r="L17" s="205"/>
    </row>
    <row r="18" spans="1:7" s="92" customFormat="1" ht="23.25" customHeight="1">
      <c r="A18" s="100" t="s">
        <v>102</v>
      </c>
      <c r="B18" s="101"/>
      <c r="C18" s="101"/>
      <c r="D18" s="101"/>
      <c r="E18" s="101"/>
      <c r="F18" s="101"/>
      <c r="G18" s="101"/>
    </row>
    <row r="19" spans="1:7" s="101" customFormat="1" ht="15.75">
      <c r="A19" s="588" t="s">
        <v>101</v>
      </c>
      <c r="B19" s="588"/>
      <c r="C19" s="588"/>
      <c r="D19" s="588"/>
      <c r="E19" s="588"/>
      <c r="F19" s="588"/>
      <c r="G19" s="588"/>
    </row>
    <row r="20" spans="1:7" s="101" customFormat="1" ht="15.75">
      <c r="A20" s="588" t="s">
        <v>9</v>
      </c>
      <c r="B20" s="588"/>
      <c r="C20" s="588"/>
      <c r="D20" s="588"/>
      <c r="E20" s="588"/>
      <c r="F20" s="588"/>
      <c r="G20" s="588"/>
    </row>
    <row r="21" spans="1:3" s="101" customFormat="1" ht="15.75">
      <c r="A21" s="588" t="s">
        <v>27</v>
      </c>
      <c r="B21" s="588"/>
      <c r="C21" s="588"/>
    </row>
    <row r="22" spans="1:7" s="101" customFormat="1" ht="15.75" customHeight="1">
      <c r="A22" s="588" t="s">
        <v>261</v>
      </c>
      <c r="B22" s="588"/>
      <c r="C22" s="588"/>
      <c r="D22" s="588"/>
      <c r="E22" s="588"/>
      <c r="F22" s="588"/>
      <c r="G22" s="588"/>
    </row>
    <row r="23" spans="1:12" s="101" customFormat="1" ht="19.5" customHeight="1">
      <c r="A23" s="586" t="s">
        <v>111</v>
      </c>
      <c r="B23" s="586"/>
      <c r="C23" s="586"/>
      <c r="D23" s="586"/>
      <c r="E23" s="586"/>
      <c r="F23" s="586"/>
      <c r="G23" s="586"/>
      <c r="H23" s="167"/>
      <c r="I23" s="204"/>
      <c r="J23" s="205"/>
      <c r="K23" s="205"/>
      <c r="L23" s="205"/>
    </row>
    <row r="24" spans="1:12" s="101" customFormat="1" ht="15.75">
      <c r="A24" s="100" t="s">
        <v>29</v>
      </c>
      <c r="I24" s="204"/>
      <c r="J24" s="205"/>
      <c r="K24" s="205"/>
      <c r="L24" s="205"/>
    </row>
    <row r="25" spans="1:7" s="92" customFormat="1" ht="21" customHeight="1">
      <c r="A25" s="587" t="s">
        <v>99</v>
      </c>
      <c r="B25" s="587" t="s">
        <v>31</v>
      </c>
      <c r="C25" s="587" t="s">
        <v>32</v>
      </c>
      <c r="D25" s="587" t="s">
        <v>33</v>
      </c>
      <c r="E25" s="629" t="s">
        <v>34</v>
      </c>
      <c r="F25" s="630"/>
      <c r="G25" s="631"/>
    </row>
    <row r="26" spans="1:7" s="92" customFormat="1" ht="15.75">
      <c r="A26" s="587"/>
      <c r="B26" s="587"/>
      <c r="C26" s="587"/>
      <c r="D26" s="587"/>
      <c r="E26" s="91" t="s">
        <v>35</v>
      </c>
      <c r="F26" s="91" t="s">
        <v>36</v>
      </c>
      <c r="G26" s="91" t="s">
        <v>37</v>
      </c>
    </row>
    <row r="27" spans="1:7" s="92" customFormat="1" ht="36" customHeight="1">
      <c r="A27" s="97" t="s">
        <v>132</v>
      </c>
      <c r="B27" s="139" t="s">
        <v>38</v>
      </c>
      <c r="C27" s="139">
        <v>15</v>
      </c>
      <c r="D27" s="139">
        <v>20</v>
      </c>
      <c r="E27" s="91">
        <v>15</v>
      </c>
      <c r="F27" s="91">
        <v>16</v>
      </c>
      <c r="G27" s="91">
        <v>17</v>
      </c>
    </row>
    <row r="28" spans="1:12" ht="67.5" customHeight="1">
      <c r="A28" s="140" t="s">
        <v>209</v>
      </c>
      <c r="B28" s="91" t="s">
        <v>38</v>
      </c>
      <c r="C28" s="91">
        <v>10</v>
      </c>
      <c r="D28" s="91">
        <v>18</v>
      </c>
      <c r="E28" s="91">
        <v>19</v>
      </c>
      <c r="F28" s="91">
        <v>22</v>
      </c>
      <c r="G28" s="91">
        <v>25</v>
      </c>
      <c r="H28" s="99"/>
      <c r="I28" s="141"/>
      <c r="J28" s="142"/>
      <c r="K28" s="142"/>
      <c r="L28" s="142"/>
    </row>
    <row r="29" spans="1:9" s="101" customFormat="1" ht="15.75">
      <c r="A29" s="591" t="s">
        <v>133</v>
      </c>
      <c r="B29" s="591"/>
      <c r="C29" s="591"/>
      <c r="D29" s="591"/>
      <c r="E29" s="591"/>
      <c r="F29" s="591"/>
      <c r="G29" s="591"/>
      <c r="H29" s="167"/>
      <c r="I29" s="151"/>
    </row>
    <row r="30" spans="1:9" s="101" customFormat="1" ht="4.5" customHeight="1" hidden="1">
      <c r="A30" s="96"/>
      <c r="B30" s="96"/>
      <c r="C30" s="96"/>
      <c r="D30" s="96"/>
      <c r="E30" s="96"/>
      <c r="F30" s="96"/>
      <c r="G30" s="96"/>
      <c r="H30" s="167"/>
      <c r="I30" s="151"/>
    </row>
    <row r="31" spans="1:8" s="92" customFormat="1" ht="15.75" customHeight="1">
      <c r="A31" s="587" t="s">
        <v>55</v>
      </c>
      <c r="B31" s="587" t="s">
        <v>31</v>
      </c>
      <c r="C31" s="587" t="s">
        <v>32</v>
      </c>
      <c r="D31" s="587" t="s">
        <v>33</v>
      </c>
      <c r="E31" s="629" t="s">
        <v>34</v>
      </c>
      <c r="F31" s="630"/>
      <c r="G31" s="631"/>
      <c r="H31" s="167"/>
    </row>
    <row r="32" spans="1:8" s="92" customFormat="1" ht="15.75">
      <c r="A32" s="587"/>
      <c r="B32" s="587"/>
      <c r="C32" s="587"/>
      <c r="D32" s="587"/>
      <c r="E32" s="91" t="s">
        <v>35</v>
      </c>
      <c r="F32" s="91" t="s">
        <v>36</v>
      </c>
      <c r="G32" s="91" t="s">
        <v>37</v>
      </c>
      <c r="H32" s="167"/>
    </row>
    <row r="33" spans="1:8" s="92" customFormat="1" ht="31.5">
      <c r="A33" s="144" t="s">
        <v>47</v>
      </c>
      <c r="B33" s="91" t="s">
        <v>48</v>
      </c>
      <c r="C33" s="78">
        <f>C50</f>
        <v>210089.2</v>
      </c>
      <c r="D33" s="78">
        <f>D50</f>
        <v>288710</v>
      </c>
      <c r="E33" s="78">
        <f>E50</f>
        <v>377816</v>
      </c>
      <c r="F33" s="78">
        <f>F50</f>
        <v>327962</v>
      </c>
      <c r="G33" s="78">
        <f>G50</f>
        <v>385205</v>
      </c>
      <c r="H33" s="167"/>
    </row>
    <row r="34" spans="1:7" s="92" customFormat="1" ht="15.75">
      <c r="A34" s="144" t="s">
        <v>49</v>
      </c>
      <c r="B34" s="91" t="s">
        <v>48</v>
      </c>
      <c r="C34" s="78">
        <f>C65</f>
        <v>135580.8</v>
      </c>
      <c r="D34" s="78">
        <f>D65</f>
        <v>96772</v>
      </c>
      <c r="E34" s="78">
        <f>E65</f>
        <v>136657</v>
      </c>
      <c r="F34" s="78">
        <f>F65</f>
        <v>142806</v>
      </c>
      <c r="G34" s="78">
        <f>G65</f>
        <v>149233</v>
      </c>
    </row>
    <row r="35" spans="1:7" s="146" customFormat="1" ht="31.5">
      <c r="A35" s="145" t="s">
        <v>58</v>
      </c>
      <c r="B35" s="164" t="s">
        <v>116</v>
      </c>
      <c r="C35" s="209">
        <f>C33+C34</f>
        <v>345670</v>
      </c>
      <c r="D35" s="209">
        <f>D33+D34</f>
        <v>385482</v>
      </c>
      <c r="E35" s="209">
        <f>E33+E34</f>
        <v>514473</v>
      </c>
      <c r="F35" s="209">
        <f>F33+F34</f>
        <v>470768</v>
      </c>
      <c r="G35" s="209">
        <f>G33+G34</f>
        <v>534438</v>
      </c>
    </row>
    <row r="36" spans="1:9" s="101" customFormat="1" ht="22.5" customHeight="1">
      <c r="A36" s="586" t="s">
        <v>95</v>
      </c>
      <c r="B36" s="586"/>
      <c r="C36" s="586"/>
      <c r="D36" s="586"/>
      <c r="E36" s="586"/>
      <c r="F36" s="586"/>
      <c r="G36" s="586"/>
      <c r="H36" s="586"/>
      <c r="I36" s="151"/>
    </row>
    <row r="37" spans="1:7" s="92" customFormat="1" ht="21" customHeight="1">
      <c r="A37" s="94" t="s">
        <v>94</v>
      </c>
      <c r="B37" s="99"/>
      <c r="C37" s="99"/>
      <c r="D37" s="99"/>
      <c r="E37" s="99"/>
      <c r="F37" s="99"/>
      <c r="G37" s="99"/>
    </row>
    <row r="38" spans="1:7" s="92" customFormat="1" ht="35.25" customHeight="1">
      <c r="A38" s="588" t="s">
        <v>8</v>
      </c>
      <c r="B38" s="588"/>
      <c r="C38" s="588"/>
      <c r="D38" s="588"/>
      <c r="E38" s="588"/>
      <c r="F38" s="588"/>
      <c r="G38" s="588"/>
    </row>
    <row r="39" s="92" customFormat="1" ht="18" customHeight="1">
      <c r="A39" s="93" t="s">
        <v>53</v>
      </c>
    </row>
    <row r="40" spans="1:9" s="101" customFormat="1" ht="29.25" customHeight="1">
      <c r="A40" s="589" t="s">
        <v>134</v>
      </c>
      <c r="B40" s="589"/>
      <c r="C40" s="589"/>
      <c r="D40" s="589"/>
      <c r="E40" s="589"/>
      <c r="F40" s="589"/>
      <c r="G40" s="589"/>
      <c r="H40" s="167"/>
      <c r="I40" s="151"/>
    </row>
    <row r="41" spans="1:8" s="101" customFormat="1" ht="35.25" customHeight="1">
      <c r="A41" s="587" t="s">
        <v>54</v>
      </c>
      <c r="B41" s="587" t="s">
        <v>31</v>
      </c>
      <c r="C41" s="91" t="s">
        <v>42</v>
      </c>
      <c r="D41" s="91" t="s">
        <v>43</v>
      </c>
      <c r="E41" s="629" t="s">
        <v>44</v>
      </c>
      <c r="F41" s="630"/>
      <c r="G41" s="631"/>
      <c r="H41" s="151"/>
    </row>
    <row r="42" spans="1:8" s="101" customFormat="1" ht="21" customHeight="1">
      <c r="A42" s="587"/>
      <c r="B42" s="587"/>
      <c r="C42" s="91" t="s">
        <v>45</v>
      </c>
      <c r="D42" s="91" t="s">
        <v>46</v>
      </c>
      <c r="E42" s="91" t="s">
        <v>35</v>
      </c>
      <c r="F42" s="91" t="s">
        <v>36</v>
      </c>
      <c r="G42" s="91" t="s">
        <v>37</v>
      </c>
      <c r="H42" s="151"/>
    </row>
    <row r="43" spans="1:8" s="101" customFormat="1" ht="31.5">
      <c r="A43" s="97" t="s">
        <v>135</v>
      </c>
      <c r="B43" s="91" t="s">
        <v>63</v>
      </c>
      <c r="C43" s="91">
        <v>2185</v>
      </c>
      <c r="D43" s="91">
        <v>2555</v>
      </c>
      <c r="E43" s="91">
        <v>2754</v>
      </c>
      <c r="F43" s="91">
        <v>3040</v>
      </c>
      <c r="G43" s="91">
        <v>3438</v>
      </c>
      <c r="H43" s="151"/>
    </row>
    <row r="44" spans="1:13" s="101" customFormat="1" ht="15.75" customHeight="1">
      <c r="A44" s="632"/>
      <c r="B44" s="632"/>
      <c r="C44" s="632"/>
      <c r="D44" s="632"/>
      <c r="E44" s="632"/>
      <c r="F44" s="632"/>
      <c r="G44" s="632"/>
      <c r="H44" s="166"/>
      <c r="I44" s="151"/>
      <c r="J44" s="205"/>
      <c r="K44" s="205"/>
      <c r="L44" s="205"/>
      <c r="M44" s="205"/>
    </row>
    <row r="45" spans="1:8" s="101" customFormat="1" ht="33.75" customHeight="1">
      <c r="A45" s="587" t="s">
        <v>55</v>
      </c>
      <c r="B45" s="587" t="s">
        <v>31</v>
      </c>
      <c r="C45" s="91" t="s">
        <v>42</v>
      </c>
      <c r="D45" s="91" t="s">
        <v>43</v>
      </c>
      <c r="E45" s="629" t="s">
        <v>44</v>
      </c>
      <c r="F45" s="630"/>
      <c r="G45" s="631"/>
      <c r="H45" s="151"/>
    </row>
    <row r="46" spans="1:8" s="101" customFormat="1" ht="18" customHeight="1">
      <c r="A46" s="587"/>
      <c r="B46" s="587"/>
      <c r="C46" s="91" t="s">
        <v>45</v>
      </c>
      <c r="D46" s="91" t="s">
        <v>46</v>
      </c>
      <c r="E46" s="91" t="s">
        <v>35</v>
      </c>
      <c r="F46" s="91" t="s">
        <v>36</v>
      </c>
      <c r="G46" s="91" t="s">
        <v>37</v>
      </c>
      <c r="H46" s="151"/>
    </row>
    <row r="47" spans="1:8" s="101" customFormat="1" ht="35.25" customHeight="1">
      <c r="A47" s="215" t="s">
        <v>47</v>
      </c>
      <c r="B47" s="91" t="s">
        <v>48</v>
      </c>
      <c r="C47" s="78">
        <f>C49</f>
        <v>210089.2</v>
      </c>
      <c r="D47" s="78">
        <f>D49</f>
        <v>288710</v>
      </c>
      <c r="E47" s="78">
        <f>E49+E48</f>
        <v>377816</v>
      </c>
      <c r="F47" s="78">
        <f>F49</f>
        <v>327962</v>
      </c>
      <c r="G47" s="78">
        <f>G49</f>
        <v>385205</v>
      </c>
      <c r="H47" s="151"/>
    </row>
    <row r="48" spans="1:8" s="101" customFormat="1" ht="19.5" customHeight="1">
      <c r="A48" s="215" t="s">
        <v>64</v>
      </c>
      <c r="B48" s="91" t="s">
        <v>48</v>
      </c>
      <c r="C48" s="78"/>
      <c r="D48" s="78"/>
      <c r="E48" s="78">
        <v>6332</v>
      </c>
      <c r="F48" s="78"/>
      <c r="G48" s="78"/>
      <c r="H48" s="151"/>
    </row>
    <row r="49" spans="1:8" s="101" customFormat="1" ht="20.25" customHeight="1">
      <c r="A49" s="215" t="s">
        <v>93</v>
      </c>
      <c r="B49" s="91" t="s">
        <v>48</v>
      </c>
      <c r="C49" s="78">
        <v>210089.2</v>
      </c>
      <c r="D49" s="78">
        <v>288710</v>
      </c>
      <c r="E49" s="78">
        <f>371484</f>
        <v>371484</v>
      </c>
      <c r="F49" s="78">
        <v>327962</v>
      </c>
      <c r="G49" s="78">
        <v>385205</v>
      </c>
      <c r="H49" s="151"/>
    </row>
    <row r="50" spans="1:12" s="101" customFormat="1" ht="15.75">
      <c r="A50" s="208" t="s">
        <v>58</v>
      </c>
      <c r="B50" s="164" t="s">
        <v>48</v>
      </c>
      <c r="C50" s="209">
        <f>C47</f>
        <v>210089.2</v>
      </c>
      <c r="D50" s="209">
        <f>D47</f>
        <v>288710</v>
      </c>
      <c r="E50" s="209">
        <f>E47</f>
        <v>377816</v>
      </c>
      <c r="F50" s="209">
        <f>F47</f>
        <v>327962</v>
      </c>
      <c r="G50" s="209">
        <f>G47</f>
        <v>385205</v>
      </c>
      <c r="H50" s="151"/>
      <c r="J50" s="223"/>
      <c r="K50" s="223"/>
      <c r="L50" s="223"/>
    </row>
    <row r="51" spans="1:13" s="101" customFormat="1" ht="0.75" customHeight="1">
      <c r="A51" s="96"/>
      <c r="B51" s="96"/>
      <c r="C51" s="217"/>
      <c r="D51" s="218"/>
      <c r="E51" s="218"/>
      <c r="F51" s="218"/>
      <c r="G51" s="218"/>
      <c r="H51" s="218"/>
      <c r="I51" s="151"/>
      <c r="K51" s="223"/>
      <c r="L51" s="223"/>
      <c r="M51" s="223"/>
    </row>
    <row r="52" spans="1:9" s="101" customFormat="1" ht="15.75" customHeight="1">
      <c r="A52" s="586" t="s">
        <v>92</v>
      </c>
      <c r="B52" s="586"/>
      <c r="C52" s="586"/>
      <c r="D52" s="586"/>
      <c r="E52" s="586"/>
      <c r="F52" s="586"/>
      <c r="G52" s="586"/>
      <c r="H52" s="167"/>
      <c r="I52" s="151"/>
    </row>
    <row r="53" spans="1:9" s="101" customFormat="1" ht="19.5" customHeight="1">
      <c r="A53" s="203" t="s">
        <v>190</v>
      </c>
      <c r="B53" s="203"/>
      <c r="C53" s="203"/>
      <c r="D53" s="203"/>
      <c r="E53" s="203"/>
      <c r="F53" s="203"/>
      <c r="G53" s="203"/>
      <c r="H53" s="203"/>
      <c r="I53" s="151"/>
    </row>
    <row r="54" spans="1:7" s="92" customFormat="1" ht="15.75">
      <c r="A54" s="588" t="s">
        <v>9</v>
      </c>
      <c r="B54" s="588"/>
      <c r="C54" s="588"/>
      <c r="D54" s="588"/>
      <c r="E54" s="588"/>
      <c r="F54" s="588"/>
      <c r="G54" s="588"/>
    </row>
    <row r="55" s="92" customFormat="1" ht="15.75" customHeight="1">
      <c r="A55" s="93" t="s">
        <v>53</v>
      </c>
    </row>
    <row r="56" spans="1:9" s="101" customFormat="1" ht="23.25" customHeight="1">
      <c r="A56" s="586" t="s">
        <v>136</v>
      </c>
      <c r="B56" s="586"/>
      <c r="C56" s="586"/>
      <c r="D56" s="586"/>
      <c r="E56" s="586"/>
      <c r="F56" s="586"/>
      <c r="G56" s="586"/>
      <c r="H56" s="167"/>
      <c r="I56" s="151"/>
    </row>
    <row r="57" spans="1:9" s="101" customFormat="1" ht="12.75" customHeight="1" hidden="1">
      <c r="A57" s="203"/>
      <c r="B57" s="167"/>
      <c r="C57" s="167"/>
      <c r="D57" s="167"/>
      <c r="E57" s="167"/>
      <c r="F57" s="167"/>
      <c r="G57" s="167"/>
      <c r="H57" s="167"/>
      <c r="I57" s="151"/>
    </row>
    <row r="58" spans="1:8" s="101" customFormat="1" ht="36" customHeight="1">
      <c r="A58" s="587" t="s">
        <v>54</v>
      </c>
      <c r="B58" s="587" t="s">
        <v>31</v>
      </c>
      <c r="C58" s="91" t="s">
        <v>42</v>
      </c>
      <c r="D58" s="91" t="s">
        <v>43</v>
      </c>
      <c r="E58" s="629" t="s">
        <v>44</v>
      </c>
      <c r="F58" s="630"/>
      <c r="G58" s="631"/>
      <c r="H58" s="151"/>
    </row>
    <row r="59" spans="1:8" s="101" customFormat="1" ht="24" customHeight="1">
      <c r="A59" s="587"/>
      <c r="B59" s="587"/>
      <c r="C59" s="91" t="s">
        <v>45</v>
      </c>
      <c r="D59" s="91" t="s">
        <v>46</v>
      </c>
      <c r="E59" s="91" t="s">
        <v>35</v>
      </c>
      <c r="F59" s="91" t="s">
        <v>36</v>
      </c>
      <c r="G59" s="91" t="s">
        <v>37</v>
      </c>
      <c r="H59" s="151"/>
    </row>
    <row r="60" spans="1:8" s="101" customFormat="1" ht="31.5" customHeight="1">
      <c r="A60" s="140" t="s">
        <v>135</v>
      </c>
      <c r="B60" s="91" t="s">
        <v>63</v>
      </c>
      <c r="C60" s="91">
        <v>10937</v>
      </c>
      <c r="D60" s="91">
        <v>9942</v>
      </c>
      <c r="E60" s="91">
        <v>13002</v>
      </c>
      <c r="F60" s="91">
        <v>13377</v>
      </c>
      <c r="G60" s="91">
        <v>13447</v>
      </c>
      <c r="H60" s="151"/>
    </row>
    <row r="61" spans="1:9" s="101" customFormat="1" ht="15.75">
      <c r="A61" s="167"/>
      <c r="B61" s="167"/>
      <c r="C61" s="167"/>
      <c r="D61" s="167"/>
      <c r="E61" s="167"/>
      <c r="F61" s="167"/>
      <c r="G61" s="167"/>
      <c r="H61" s="167"/>
      <c r="I61" s="151"/>
    </row>
    <row r="62" spans="1:8" s="101" customFormat="1" ht="31.5">
      <c r="A62" s="587" t="s">
        <v>55</v>
      </c>
      <c r="B62" s="587" t="s">
        <v>31</v>
      </c>
      <c r="C62" s="91" t="s">
        <v>42</v>
      </c>
      <c r="D62" s="91" t="s">
        <v>43</v>
      </c>
      <c r="E62" s="629" t="s">
        <v>44</v>
      </c>
      <c r="F62" s="630"/>
      <c r="G62" s="631"/>
      <c r="H62" s="151"/>
    </row>
    <row r="63" spans="1:8" s="101" customFormat="1" ht="15.75">
      <c r="A63" s="587"/>
      <c r="B63" s="587"/>
      <c r="C63" s="91" t="s">
        <v>45</v>
      </c>
      <c r="D63" s="91" t="s">
        <v>46</v>
      </c>
      <c r="E63" s="91" t="s">
        <v>35</v>
      </c>
      <c r="F63" s="91" t="s">
        <v>36</v>
      </c>
      <c r="G63" s="91" t="s">
        <v>37</v>
      </c>
      <c r="H63" s="151"/>
    </row>
    <row r="64" spans="1:256" s="101" customFormat="1" ht="15.75">
      <c r="A64" s="222" t="s">
        <v>49</v>
      </c>
      <c r="B64" s="91" t="s">
        <v>48</v>
      </c>
      <c r="C64" s="78">
        <v>135580.8</v>
      </c>
      <c r="D64" s="78">
        <v>96772</v>
      </c>
      <c r="E64" s="78">
        <f>136657</f>
        <v>136657</v>
      </c>
      <c r="F64" s="78">
        <v>142806</v>
      </c>
      <c r="G64" s="78">
        <v>149233</v>
      </c>
      <c r="H64" s="151"/>
      <c r="IV64" s="151"/>
    </row>
    <row r="65" spans="1:256" s="101" customFormat="1" ht="15.75">
      <c r="A65" s="208" t="s">
        <v>58</v>
      </c>
      <c r="B65" s="164" t="s">
        <v>48</v>
      </c>
      <c r="C65" s="209">
        <f>C64</f>
        <v>135580.8</v>
      </c>
      <c r="D65" s="209">
        <f>D64</f>
        <v>96772</v>
      </c>
      <c r="E65" s="209">
        <f>E64</f>
        <v>136657</v>
      </c>
      <c r="F65" s="209">
        <f>F64</f>
        <v>142806</v>
      </c>
      <c r="G65" s="209">
        <f>G64</f>
        <v>149233</v>
      </c>
      <c r="H65" s="151"/>
      <c r="IV65" s="151"/>
    </row>
    <row r="66" spans="1:9" s="101" customFormat="1" ht="15.75">
      <c r="A66" s="167"/>
      <c r="B66" s="167"/>
      <c r="I66" s="151"/>
    </row>
    <row r="67" spans="1:9" s="101" customFormat="1" ht="15.75">
      <c r="A67" s="167"/>
      <c r="B67" s="167"/>
      <c r="I67" s="151"/>
    </row>
    <row r="68" spans="1:9" s="101" customFormat="1" ht="15.75">
      <c r="A68" s="167"/>
      <c r="B68" s="167"/>
      <c r="I68" s="151"/>
    </row>
    <row r="69" spans="1:9" s="101" customFormat="1" ht="15.75">
      <c r="A69" s="167"/>
      <c r="B69" s="167"/>
      <c r="I69" s="151"/>
    </row>
    <row r="70" spans="1:9" s="101" customFormat="1" ht="15.75">
      <c r="A70" s="167"/>
      <c r="B70" s="167"/>
      <c r="I70" s="151"/>
    </row>
    <row r="71" spans="1:9" s="101" customFormat="1" ht="15.75">
      <c r="A71" s="167"/>
      <c r="B71" s="167"/>
      <c r="I71" s="151"/>
    </row>
  </sheetData>
  <sheetProtection selectLockedCells="1" selectUnlockedCells="1"/>
  <mergeCells count="41">
    <mergeCell ref="A38:G38"/>
    <mergeCell ref="A40:G40"/>
    <mergeCell ref="A41:A42"/>
    <mergeCell ref="B41:B42"/>
    <mergeCell ref="E41:G41"/>
    <mergeCell ref="A44:G44"/>
    <mergeCell ref="A45:A46"/>
    <mergeCell ref="B45:B46"/>
    <mergeCell ref="A54:G54"/>
    <mergeCell ref="A58:A59"/>
    <mergeCell ref="B58:B59"/>
    <mergeCell ref="E58:G58"/>
    <mergeCell ref="A56:G56"/>
    <mergeCell ref="A31:A32"/>
    <mergeCell ref="B31:B32"/>
    <mergeCell ref="C31:C32"/>
    <mergeCell ref="D31:D32"/>
    <mergeCell ref="E31:G31"/>
    <mergeCell ref="A62:A63"/>
    <mergeCell ref="B62:B63"/>
    <mergeCell ref="E62:G62"/>
    <mergeCell ref="E45:G45"/>
    <mergeCell ref="A52:G52"/>
    <mergeCell ref="A36:H36"/>
    <mergeCell ref="A21:C21"/>
    <mergeCell ref="A17:G17"/>
    <mergeCell ref="A19:G19"/>
    <mergeCell ref="A20:G20"/>
    <mergeCell ref="A12:G12"/>
    <mergeCell ref="A13:G13"/>
    <mergeCell ref="A14:G14"/>
    <mergeCell ref="A15:G15"/>
    <mergeCell ref="A29:G29"/>
    <mergeCell ref="A11:G11"/>
    <mergeCell ref="B25:B26"/>
    <mergeCell ref="C25:C26"/>
    <mergeCell ref="D25:D26"/>
    <mergeCell ref="E25:G25"/>
    <mergeCell ref="A22:G22"/>
    <mergeCell ref="A23:G23"/>
    <mergeCell ref="A25:A26"/>
  </mergeCells>
  <printOptions horizontalCentered="1"/>
  <pageMargins left="0.3937007874015748" right="0.3937007874015748" top="0.3937007874015748" bottom="0.3937007874015748" header="0.3937007874015748" footer="0.3937007874015748"/>
  <pageSetup horizontalDpi="300" verticalDpi="300" orientation="landscape" paperSize="77" scale="97" r:id="rId1"/>
</worksheet>
</file>

<file path=xl/worksheets/sheet17.xml><?xml version="1.0" encoding="utf-8"?>
<worksheet xmlns="http://schemas.openxmlformats.org/spreadsheetml/2006/main" xmlns:r="http://schemas.openxmlformats.org/officeDocument/2006/relationships">
  <dimension ref="A1:G50"/>
  <sheetViews>
    <sheetView view="pageBreakPreview" zoomScaleSheetLayoutView="100" zoomScalePageLayoutView="0" workbookViewId="0" topLeftCell="A10">
      <selection activeCell="A30" sqref="A30:G30"/>
    </sheetView>
  </sheetViews>
  <sheetFormatPr defaultColWidth="9.140625" defaultRowHeight="12.75"/>
  <cols>
    <col min="1" max="1" width="37.57421875" style="198" customWidth="1"/>
    <col min="2" max="2" width="14.00390625" style="198" customWidth="1"/>
    <col min="3" max="3" width="16.00390625" style="143" customWidth="1"/>
    <col min="4" max="4" width="16.140625" style="143" customWidth="1"/>
    <col min="5" max="5" width="16.00390625" style="143" customWidth="1"/>
    <col min="6" max="6" width="16.28125" style="143" customWidth="1"/>
    <col min="7" max="7" width="17.140625" style="143" customWidth="1"/>
  </cols>
  <sheetData>
    <row r="1" s="93" customFormat="1" ht="15.75">
      <c r="D1" s="93" t="s">
        <v>105</v>
      </c>
    </row>
    <row r="2" s="93" customFormat="1" ht="15.75">
      <c r="D2" s="93" t="s">
        <v>16</v>
      </c>
    </row>
    <row r="3" s="93" customFormat="1" ht="15.75">
      <c r="D3" s="93" t="s">
        <v>17</v>
      </c>
    </row>
    <row r="4" spans="4:7" s="93" customFormat="1" ht="15" customHeight="1">
      <c r="D4" s="92" t="s">
        <v>501</v>
      </c>
      <c r="F4" s="92"/>
      <c r="G4" s="92"/>
    </row>
    <row r="5" spans="1:7" ht="6.75" customHeight="1">
      <c r="A5"/>
      <c r="B5"/>
      <c r="C5"/>
      <c r="D5" s="93"/>
      <c r="E5" s="93"/>
      <c r="F5" s="93"/>
      <c r="G5" s="93"/>
    </row>
    <row r="6" spans="1:7" ht="15.75">
      <c r="A6" s="412"/>
      <c r="B6" s="412"/>
      <c r="C6" s="412"/>
      <c r="D6" s="93" t="s">
        <v>15</v>
      </c>
      <c r="E6" s="93"/>
      <c r="F6" s="93"/>
      <c r="G6" s="93"/>
    </row>
    <row r="7" spans="1:7" ht="15.75">
      <c r="A7" s="412"/>
      <c r="B7" s="412"/>
      <c r="C7" s="412"/>
      <c r="D7" s="93" t="s">
        <v>411</v>
      </c>
      <c r="E7" s="93"/>
      <c r="F7" s="93"/>
      <c r="G7" s="93"/>
    </row>
    <row r="8" spans="1:7" ht="15.75">
      <c r="A8" s="412"/>
      <c r="B8" s="412"/>
      <c r="C8" s="412"/>
      <c r="D8" s="92" t="s">
        <v>412</v>
      </c>
      <c r="E8" s="93"/>
      <c r="F8" s="92"/>
      <c r="G8" s="92"/>
    </row>
    <row r="9" spans="1:7" ht="15.75">
      <c r="A9" s="412"/>
      <c r="B9" s="412"/>
      <c r="C9" s="412"/>
      <c r="D9" s="93" t="s">
        <v>426</v>
      </c>
      <c r="E9" s="93"/>
      <c r="F9" s="93"/>
      <c r="G9" s="93"/>
    </row>
    <row r="10" spans="1:7" ht="15.75">
      <c r="A10" s="93"/>
      <c r="B10" s="93"/>
      <c r="C10" s="93"/>
      <c r="D10" s="63"/>
      <c r="E10" s="63"/>
      <c r="F10" s="63"/>
      <c r="G10" s="63"/>
    </row>
    <row r="11" spans="1:7" ht="15.75">
      <c r="A11" s="593" t="s">
        <v>18</v>
      </c>
      <c r="B11" s="593"/>
      <c r="C11" s="593"/>
      <c r="D11" s="593"/>
      <c r="E11" s="593"/>
      <c r="F11" s="593"/>
      <c r="G11" s="593"/>
    </row>
    <row r="12" spans="1:7" ht="15.75">
      <c r="A12" s="594" t="s">
        <v>19</v>
      </c>
      <c r="B12" s="594"/>
      <c r="C12" s="594"/>
      <c r="D12" s="594"/>
      <c r="E12" s="594"/>
      <c r="F12" s="594"/>
      <c r="G12" s="594"/>
    </row>
    <row r="13" spans="1:7" ht="15.75">
      <c r="A13" s="595" t="s">
        <v>20</v>
      </c>
      <c r="B13" s="595"/>
      <c r="C13" s="595"/>
      <c r="D13" s="595"/>
      <c r="E13" s="595"/>
      <c r="F13" s="595"/>
      <c r="G13" s="595"/>
    </row>
    <row r="14" spans="1:7" ht="15.75">
      <c r="A14" s="593" t="s">
        <v>21</v>
      </c>
      <c r="B14" s="593"/>
      <c r="C14" s="593"/>
      <c r="D14" s="593"/>
      <c r="E14" s="593"/>
      <c r="F14" s="593"/>
      <c r="G14" s="593"/>
    </row>
    <row r="15" spans="1:7" ht="15.75">
      <c r="A15" s="167"/>
      <c r="B15" s="167"/>
      <c r="C15" s="101"/>
      <c r="D15" s="101"/>
      <c r="E15" s="101"/>
      <c r="F15" s="101"/>
      <c r="G15" s="101"/>
    </row>
    <row r="16" spans="1:7" ht="19.5" customHeight="1">
      <c r="A16" s="586" t="s">
        <v>137</v>
      </c>
      <c r="B16" s="586"/>
      <c r="C16" s="586"/>
      <c r="D16" s="586"/>
      <c r="E16" s="586"/>
      <c r="F16" s="586"/>
      <c r="G16" s="586"/>
    </row>
    <row r="17" spans="1:7" ht="18.75" customHeight="1">
      <c r="A17" s="586" t="s">
        <v>103</v>
      </c>
      <c r="B17" s="586"/>
      <c r="C17" s="586"/>
      <c r="D17" s="586"/>
      <c r="E17" s="586"/>
      <c r="F17" s="586"/>
      <c r="G17" s="586"/>
    </row>
    <row r="18" spans="1:7" ht="83.25" customHeight="1">
      <c r="A18" s="586" t="s">
        <v>502</v>
      </c>
      <c r="B18" s="586"/>
      <c r="C18" s="586"/>
      <c r="D18" s="586"/>
      <c r="E18" s="586"/>
      <c r="F18" s="586"/>
      <c r="G18" s="586"/>
    </row>
    <row r="19" spans="1:7" ht="18" customHeight="1">
      <c r="A19" s="100" t="s">
        <v>102</v>
      </c>
      <c r="B19" s="101"/>
      <c r="C19" s="101"/>
      <c r="D19" s="101"/>
      <c r="E19" s="101"/>
      <c r="F19" s="101"/>
      <c r="G19" s="101"/>
    </row>
    <row r="20" spans="1:7" ht="17.25" customHeight="1">
      <c r="A20" s="588" t="s">
        <v>101</v>
      </c>
      <c r="B20" s="588"/>
      <c r="C20" s="588"/>
      <c r="D20" s="588"/>
      <c r="E20" s="588"/>
      <c r="F20" s="588"/>
      <c r="G20" s="588"/>
    </row>
    <row r="21" spans="1:7" ht="36.75" customHeight="1">
      <c r="A21" s="588" t="s">
        <v>9</v>
      </c>
      <c r="B21" s="588"/>
      <c r="C21" s="588"/>
      <c r="D21" s="588"/>
      <c r="E21" s="588"/>
      <c r="F21" s="588"/>
      <c r="G21" s="588"/>
    </row>
    <row r="22" spans="1:7" ht="20.25" customHeight="1">
      <c r="A22" s="588" t="s">
        <v>262</v>
      </c>
      <c r="B22" s="588"/>
      <c r="C22" s="588"/>
      <c r="D22" s="588"/>
      <c r="E22" s="588"/>
      <c r="F22" s="588"/>
      <c r="G22" s="588"/>
    </row>
    <row r="23" spans="1:7" ht="20.25" customHeight="1">
      <c r="A23" s="588" t="s">
        <v>261</v>
      </c>
      <c r="B23" s="588"/>
      <c r="C23" s="588"/>
      <c r="D23" s="588"/>
      <c r="E23" s="588"/>
      <c r="F23" s="588"/>
      <c r="G23" s="588"/>
    </row>
    <row r="24" spans="1:7" ht="19.5" customHeight="1">
      <c r="A24" s="586" t="s">
        <v>277</v>
      </c>
      <c r="B24" s="586"/>
      <c r="C24" s="586"/>
      <c r="D24" s="586"/>
      <c r="E24" s="586"/>
      <c r="F24" s="586"/>
      <c r="G24" s="586"/>
    </row>
    <row r="25" spans="1:7" ht="15.75">
      <c r="A25" s="100" t="s">
        <v>29</v>
      </c>
      <c r="B25" s="99"/>
      <c r="C25" s="99"/>
      <c r="D25" s="99"/>
      <c r="E25" s="99"/>
      <c r="F25" s="99"/>
      <c r="G25" s="99"/>
    </row>
    <row r="26" spans="1:7" ht="15.75">
      <c r="A26" s="551" t="s">
        <v>99</v>
      </c>
      <c r="B26" s="551" t="s">
        <v>31</v>
      </c>
      <c r="C26" s="551" t="s">
        <v>32</v>
      </c>
      <c r="D26" s="551" t="s">
        <v>33</v>
      </c>
      <c r="E26" s="551" t="s">
        <v>34</v>
      </c>
      <c r="F26" s="551"/>
      <c r="G26" s="551"/>
    </row>
    <row r="27" spans="1:7" ht="15.75">
      <c r="A27" s="551"/>
      <c r="B27" s="551"/>
      <c r="C27" s="551"/>
      <c r="D27" s="551"/>
      <c r="E27" s="241" t="s">
        <v>35</v>
      </c>
      <c r="F27" s="241" t="s">
        <v>36</v>
      </c>
      <c r="G27" s="241" t="s">
        <v>37</v>
      </c>
    </row>
    <row r="28" spans="1:7" ht="31.5">
      <c r="A28" s="265" t="s">
        <v>138</v>
      </c>
      <c r="B28" s="241" t="s">
        <v>139</v>
      </c>
      <c r="C28" s="241">
        <v>69.82</v>
      </c>
      <c r="D28" s="241">
        <v>69.84</v>
      </c>
      <c r="E28" s="241">
        <v>70.8</v>
      </c>
      <c r="F28" s="241">
        <v>71</v>
      </c>
      <c r="G28" s="241">
        <v>71.2</v>
      </c>
    </row>
    <row r="29" spans="1:7" ht="15.75">
      <c r="A29" s="96"/>
      <c r="B29"/>
      <c r="C29"/>
      <c r="D29"/>
      <c r="E29"/>
      <c r="F29"/>
      <c r="G29"/>
    </row>
    <row r="30" spans="1:7" ht="59.25" customHeight="1">
      <c r="A30" s="636" t="s">
        <v>278</v>
      </c>
      <c r="B30" s="636"/>
      <c r="C30" s="636"/>
      <c r="D30" s="636"/>
      <c r="E30" s="636"/>
      <c r="F30" s="636"/>
      <c r="G30" s="636"/>
    </row>
    <row r="31" spans="1:7" ht="15.75">
      <c r="A31" s="634" t="s">
        <v>40</v>
      </c>
      <c r="B31" s="634"/>
      <c r="C31" s="634"/>
      <c r="D31" s="634"/>
      <c r="E31" s="634"/>
      <c r="F31" s="634"/>
      <c r="G31" s="634"/>
    </row>
    <row r="32" spans="1:7" ht="31.5">
      <c r="A32" s="635" t="s">
        <v>41</v>
      </c>
      <c r="B32" s="551" t="s">
        <v>31</v>
      </c>
      <c r="C32" s="241" t="s">
        <v>42</v>
      </c>
      <c r="D32" s="241" t="s">
        <v>43</v>
      </c>
      <c r="E32" s="551" t="s">
        <v>44</v>
      </c>
      <c r="F32" s="551"/>
      <c r="G32" s="551"/>
    </row>
    <row r="33" spans="1:7" ht="15.75">
      <c r="A33" s="635"/>
      <c r="B33" s="635"/>
      <c r="C33" s="241" t="s">
        <v>45</v>
      </c>
      <c r="D33" s="241" t="s">
        <v>46</v>
      </c>
      <c r="E33" s="241" t="s">
        <v>35</v>
      </c>
      <c r="F33" s="241" t="s">
        <v>36</v>
      </c>
      <c r="G33" s="241" t="s">
        <v>37</v>
      </c>
    </row>
    <row r="34" spans="1:7" ht="31.5">
      <c r="A34" s="302" t="s">
        <v>47</v>
      </c>
      <c r="B34" s="241" t="s">
        <v>48</v>
      </c>
      <c r="C34" s="266">
        <v>179714.9</v>
      </c>
      <c r="D34" s="266">
        <v>93637</v>
      </c>
      <c r="E34" s="266">
        <f>E49</f>
        <v>208331</v>
      </c>
      <c r="F34" s="266">
        <v>192017</v>
      </c>
      <c r="G34" s="266">
        <v>203047</v>
      </c>
    </row>
    <row r="35" spans="1:7" ht="31.5">
      <c r="A35" s="303" t="s">
        <v>50</v>
      </c>
      <c r="B35" s="304" t="s">
        <v>48</v>
      </c>
      <c r="C35" s="305">
        <f>C34</f>
        <v>179714.9</v>
      </c>
      <c r="D35" s="305">
        <f>D34</f>
        <v>93637</v>
      </c>
      <c r="E35" s="305">
        <f>E34</f>
        <v>208331</v>
      </c>
      <c r="F35" s="305">
        <f>F34</f>
        <v>192017</v>
      </c>
      <c r="G35" s="305">
        <f>G34</f>
        <v>203047</v>
      </c>
    </row>
    <row r="36" spans="1:7" ht="12.75">
      <c r="A36"/>
      <c r="B36"/>
      <c r="C36"/>
      <c r="D36"/>
      <c r="E36"/>
      <c r="F36"/>
      <c r="G36"/>
    </row>
    <row r="37" spans="1:7" ht="15.75">
      <c r="A37" s="94" t="s">
        <v>94</v>
      </c>
      <c r="B37" s="99"/>
      <c r="C37" s="99"/>
      <c r="D37" s="99"/>
      <c r="E37" s="99"/>
      <c r="F37" s="99"/>
      <c r="G37" s="99"/>
    </row>
    <row r="38" spans="1:7" ht="15.75">
      <c r="A38" s="588" t="s">
        <v>8</v>
      </c>
      <c r="B38" s="588"/>
      <c r="C38" s="588"/>
      <c r="D38" s="588"/>
      <c r="E38" s="588"/>
      <c r="F38" s="588"/>
      <c r="G38" s="588"/>
    </row>
    <row r="39" spans="1:7" ht="15.75">
      <c r="A39" s="93" t="s">
        <v>53</v>
      </c>
      <c r="B39" s="92"/>
      <c r="C39" s="92"/>
      <c r="D39" s="92"/>
      <c r="E39" s="92"/>
      <c r="F39" s="92"/>
      <c r="G39" s="92"/>
    </row>
    <row r="40" spans="1:7" ht="15.75">
      <c r="A40" s="636" t="s">
        <v>279</v>
      </c>
      <c r="B40" s="636"/>
      <c r="C40" s="636"/>
      <c r="D40" s="636"/>
      <c r="E40" s="636"/>
      <c r="F40" s="636"/>
      <c r="G40" s="636"/>
    </row>
    <row r="41" spans="1:7" ht="36" customHeight="1">
      <c r="A41" s="633" t="s">
        <v>54</v>
      </c>
      <c r="B41" s="551" t="s">
        <v>31</v>
      </c>
      <c r="C41" s="241" t="s">
        <v>42</v>
      </c>
      <c r="D41" s="241" t="s">
        <v>43</v>
      </c>
      <c r="E41" s="551" t="s">
        <v>44</v>
      </c>
      <c r="F41" s="551"/>
      <c r="G41" s="551"/>
    </row>
    <row r="42" spans="1:7" ht="25.5" customHeight="1">
      <c r="A42" s="633"/>
      <c r="B42" s="633"/>
      <c r="C42" s="241" t="s">
        <v>45</v>
      </c>
      <c r="D42" s="241" t="s">
        <v>46</v>
      </c>
      <c r="E42" s="241" t="s">
        <v>35</v>
      </c>
      <c r="F42" s="241" t="s">
        <v>36</v>
      </c>
      <c r="G42" s="241" t="s">
        <v>37</v>
      </c>
    </row>
    <row r="43" spans="1:7" ht="51.75" customHeight="1">
      <c r="A43" s="302" t="s">
        <v>504</v>
      </c>
      <c r="B43" s="241" t="s">
        <v>63</v>
      </c>
      <c r="C43" s="266">
        <v>122</v>
      </c>
      <c r="D43" s="266">
        <v>112</v>
      </c>
      <c r="E43" s="266">
        <v>130</v>
      </c>
      <c r="F43" s="266">
        <v>127</v>
      </c>
      <c r="G43" s="266">
        <v>127</v>
      </c>
    </row>
    <row r="44" spans="1:7" ht="50.25" customHeight="1">
      <c r="A44" s="302" t="s">
        <v>503</v>
      </c>
      <c r="B44" s="241" t="s">
        <v>63</v>
      </c>
      <c r="C44" s="266">
        <v>12</v>
      </c>
      <c r="D44" s="266">
        <v>14</v>
      </c>
      <c r="E44" s="266">
        <v>10</v>
      </c>
      <c r="F44" s="266">
        <v>10</v>
      </c>
      <c r="G44" s="266">
        <v>10</v>
      </c>
    </row>
    <row r="45" spans="1:7" ht="12.75">
      <c r="A45"/>
      <c r="B45"/>
      <c r="C45"/>
      <c r="D45"/>
      <c r="E45"/>
      <c r="F45"/>
      <c r="G45"/>
    </row>
    <row r="46" spans="1:7" ht="35.25" customHeight="1">
      <c r="A46" s="551" t="s">
        <v>55</v>
      </c>
      <c r="B46" s="551" t="s">
        <v>31</v>
      </c>
      <c r="C46" s="241" t="s">
        <v>42</v>
      </c>
      <c r="D46" s="241" t="s">
        <v>43</v>
      </c>
      <c r="E46" s="551" t="s">
        <v>44</v>
      </c>
      <c r="F46" s="551"/>
      <c r="G46" s="551"/>
    </row>
    <row r="47" spans="1:7" ht="23.25" customHeight="1">
      <c r="A47" s="551"/>
      <c r="B47" s="551"/>
      <c r="C47" s="241" t="s">
        <v>45</v>
      </c>
      <c r="D47" s="241" t="s">
        <v>46</v>
      </c>
      <c r="E47" s="241" t="s">
        <v>35</v>
      </c>
      <c r="F47" s="241" t="s">
        <v>36</v>
      </c>
      <c r="G47" s="241" t="s">
        <v>37</v>
      </c>
    </row>
    <row r="48" spans="1:7" ht="33.75" customHeight="1">
      <c r="A48" s="306" t="s">
        <v>47</v>
      </c>
      <c r="B48" s="241" t="s">
        <v>48</v>
      </c>
      <c r="C48" s="266">
        <v>179714.9</v>
      </c>
      <c r="D48" s="266">
        <v>93637</v>
      </c>
      <c r="E48" s="266">
        <f>172761-6246+41816</f>
        <v>208331</v>
      </c>
      <c r="F48" s="266">
        <v>192017</v>
      </c>
      <c r="G48" s="266">
        <v>203047</v>
      </c>
    </row>
    <row r="49" spans="1:7" ht="38.25" customHeight="1">
      <c r="A49" s="303" t="s">
        <v>58</v>
      </c>
      <c r="B49" s="304" t="s">
        <v>48</v>
      </c>
      <c r="C49" s="305">
        <v>179714.9</v>
      </c>
      <c r="D49" s="305">
        <v>93637</v>
      </c>
      <c r="E49" s="305">
        <f>E48</f>
        <v>208331</v>
      </c>
      <c r="F49" s="305">
        <v>192017</v>
      </c>
      <c r="G49" s="305">
        <v>203047</v>
      </c>
    </row>
    <row r="50" spans="1:7" ht="15.75">
      <c r="A50" s="96"/>
      <c r="B50" s="96"/>
      <c r="C50" s="217"/>
      <c r="D50" s="218"/>
      <c r="E50" s="218"/>
      <c r="F50" s="218"/>
      <c r="G50" s="218"/>
    </row>
  </sheetData>
  <sheetProtection/>
  <mergeCells count="30">
    <mergeCell ref="A11:G11"/>
    <mergeCell ref="A12:G12"/>
    <mergeCell ref="A13:G13"/>
    <mergeCell ref="A14:G14"/>
    <mergeCell ref="A16:G16"/>
    <mergeCell ref="A17:G17"/>
    <mergeCell ref="A18:G18"/>
    <mergeCell ref="A20:G20"/>
    <mergeCell ref="A21:G21"/>
    <mergeCell ref="A22:G22"/>
    <mergeCell ref="A23:G23"/>
    <mergeCell ref="A24:G24"/>
    <mergeCell ref="A26:A27"/>
    <mergeCell ref="B26:B27"/>
    <mergeCell ref="C26:C27"/>
    <mergeCell ref="D26:D27"/>
    <mergeCell ref="E26:G26"/>
    <mergeCell ref="A30:G30"/>
    <mergeCell ref="A31:G31"/>
    <mergeCell ref="A32:A33"/>
    <mergeCell ref="B32:B33"/>
    <mergeCell ref="E32:G32"/>
    <mergeCell ref="A38:G38"/>
    <mergeCell ref="A40:G40"/>
    <mergeCell ref="A41:A42"/>
    <mergeCell ref="B41:B42"/>
    <mergeCell ref="E41:G41"/>
    <mergeCell ref="A46:A47"/>
    <mergeCell ref="B46:B47"/>
    <mergeCell ref="E46:G4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G57"/>
  <sheetViews>
    <sheetView view="pageBreakPreview" zoomScaleSheetLayoutView="100" zoomScalePageLayoutView="0" workbookViewId="0" topLeftCell="A46">
      <selection activeCell="J31" sqref="J31"/>
    </sheetView>
  </sheetViews>
  <sheetFormatPr defaultColWidth="9.140625" defaultRowHeight="12.75"/>
  <cols>
    <col min="1" max="1" width="31.57421875" style="0" customWidth="1"/>
    <col min="2" max="2" width="14.421875" style="0" customWidth="1"/>
    <col min="3" max="3" width="19.140625" style="0" customWidth="1"/>
    <col min="4" max="4" width="18.8515625" style="0" customWidth="1"/>
    <col min="5" max="5" width="18.28125" style="0" customWidth="1"/>
    <col min="6" max="6" width="14.140625" style="0" customWidth="1"/>
    <col min="7" max="7" width="17.28125" style="0" customWidth="1"/>
  </cols>
  <sheetData>
    <row r="1" spans="1:7" ht="15.75">
      <c r="A1" s="4"/>
      <c r="B1" s="4"/>
      <c r="C1" s="5"/>
      <c r="D1" s="93" t="s">
        <v>105</v>
      </c>
      <c r="E1" s="93"/>
      <c r="F1" s="93"/>
      <c r="G1" s="93"/>
    </row>
    <row r="2" spans="1:7" ht="15.75">
      <c r="A2" s="4"/>
      <c r="B2" s="4"/>
      <c r="C2" s="5"/>
      <c r="D2" s="93" t="s">
        <v>16</v>
      </c>
      <c r="E2" s="93"/>
      <c r="F2" s="93"/>
      <c r="G2" s="93"/>
    </row>
    <row r="3" spans="1:7" ht="15.75">
      <c r="A3" s="4"/>
      <c r="B3" s="4"/>
      <c r="C3" s="5"/>
      <c r="D3" s="93" t="s">
        <v>17</v>
      </c>
      <c r="E3" s="93"/>
      <c r="F3" s="93"/>
      <c r="G3" s="93"/>
    </row>
    <row r="4" spans="1:7" ht="15.75">
      <c r="A4" s="4"/>
      <c r="B4" s="4"/>
      <c r="C4" s="5"/>
      <c r="D4" s="92" t="s">
        <v>506</v>
      </c>
      <c r="E4" s="93"/>
      <c r="F4" s="92"/>
      <c r="G4" s="92"/>
    </row>
    <row r="5" spans="1:7" ht="15.75">
      <c r="A5" s="4"/>
      <c r="B5" s="8"/>
      <c r="C5" s="5"/>
      <c r="D5" s="93"/>
      <c r="E5" s="93"/>
      <c r="F5" s="93"/>
      <c r="G5" s="93"/>
    </row>
    <row r="6" spans="1:7" ht="15.75">
      <c r="A6" s="1"/>
      <c r="B6" s="9"/>
      <c r="C6" s="10"/>
      <c r="D6" s="93" t="s">
        <v>15</v>
      </c>
      <c r="E6" s="93"/>
      <c r="F6" s="93"/>
      <c r="G6" s="93"/>
    </row>
    <row r="7" spans="1:7" ht="15.75">
      <c r="A7" s="1"/>
      <c r="B7" s="9"/>
      <c r="C7" s="10"/>
      <c r="D7" s="93" t="s">
        <v>411</v>
      </c>
      <c r="E7" s="93"/>
      <c r="F7" s="93"/>
      <c r="G7" s="93"/>
    </row>
    <row r="8" spans="1:7" ht="15.75">
      <c r="A8" s="1"/>
      <c r="B8" s="9"/>
      <c r="C8" s="30"/>
      <c r="D8" s="92" t="s">
        <v>412</v>
      </c>
      <c r="E8" s="93"/>
      <c r="F8" s="92"/>
      <c r="G8" s="92"/>
    </row>
    <row r="9" spans="1:7" ht="15.75">
      <c r="A9" s="11"/>
      <c r="B9" s="11"/>
      <c r="C9" s="11"/>
      <c r="D9" s="93" t="s">
        <v>426</v>
      </c>
      <c r="E9" s="93"/>
      <c r="F9" s="93"/>
      <c r="G9" s="93"/>
    </row>
    <row r="10" spans="1:7" ht="15.75">
      <c r="A10" s="11"/>
      <c r="B10" s="11"/>
      <c r="C10" s="11"/>
      <c r="D10" s="11"/>
      <c r="E10" s="11"/>
      <c r="F10" s="11"/>
      <c r="G10" s="11"/>
    </row>
    <row r="11" spans="1:7" ht="15.75">
      <c r="A11" s="599" t="s">
        <v>18</v>
      </c>
      <c r="B11" s="599"/>
      <c r="C11" s="599"/>
      <c r="D11" s="599"/>
      <c r="E11" s="599"/>
      <c r="F11" s="599"/>
      <c r="G11" s="599"/>
    </row>
    <row r="12" spans="1:7" ht="15.75">
      <c r="A12" s="600" t="s">
        <v>19</v>
      </c>
      <c r="B12" s="600"/>
      <c r="C12" s="600"/>
      <c r="D12" s="600"/>
      <c r="E12" s="600"/>
      <c r="F12" s="600"/>
      <c r="G12" s="600"/>
    </row>
    <row r="13" spans="1:7" ht="15.75">
      <c r="A13" s="601" t="s">
        <v>20</v>
      </c>
      <c r="B13" s="601"/>
      <c r="C13" s="601"/>
      <c r="D13" s="601"/>
      <c r="E13" s="601"/>
      <c r="F13" s="601"/>
      <c r="G13" s="601"/>
    </row>
    <row r="14" spans="1:7" ht="15.75">
      <c r="A14" s="599" t="s">
        <v>21</v>
      </c>
      <c r="B14" s="599"/>
      <c r="C14" s="599"/>
      <c r="D14" s="599"/>
      <c r="E14" s="599"/>
      <c r="F14" s="599"/>
      <c r="G14" s="599"/>
    </row>
    <row r="15" spans="1:7" ht="15.75">
      <c r="A15" s="16"/>
      <c r="B15" s="307"/>
      <c r="C15" s="307"/>
      <c r="D15" s="307"/>
      <c r="E15" s="307"/>
      <c r="F15" s="307"/>
      <c r="G15" s="307"/>
    </row>
    <row r="16" spans="1:7" ht="15.75" customHeight="1">
      <c r="A16" s="597" t="s">
        <v>386</v>
      </c>
      <c r="B16" s="597"/>
      <c r="C16" s="597"/>
      <c r="D16" s="597"/>
      <c r="E16" s="597"/>
      <c r="F16" s="597"/>
      <c r="G16" s="597"/>
    </row>
    <row r="17" spans="1:7" ht="15.75">
      <c r="A17" s="24" t="s">
        <v>22</v>
      </c>
      <c r="B17" s="308"/>
      <c r="C17" s="308"/>
      <c r="D17" s="308"/>
      <c r="E17" s="308"/>
      <c r="F17" s="308"/>
      <c r="G17" s="19"/>
    </row>
    <row r="18" spans="1:7" ht="96.75" customHeight="1">
      <c r="A18" s="597" t="s">
        <v>23</v>
      </c>
      <c r="B18" s="597"/>
      <c r="C18" s="597"/>
      <c r="D18" s="597"/>
      <c r="E18" s="597"/>
      <c r="F18" s="597"/>
      <c r="G18" s="597"/>
    </row>
    <row r="19" spans="1:7" ht="15.75">
      <c r="A19" s="25" t="s">
        <v>24</v>
      </c>
      <c r="B19" s="26"/>
      <c r="C19" s="26"/>
      <c r="D19" s="26"/>
      <c r="E19" s="26"/>
      <c r="F19" s="26"/>
      <c r="G19" s="26"/>
    </row>
    <row r="20" spans="1:7" ht="15.75" customHeight="1">
      <c r="A20" s="518" t="s">
        <v>25</v>
      </c>
      <c r="B20" s="518"/>
      <c r="C20" s="518"/>
      <c r="D20" s="518"/>
      <c r="E20" s="518"/>
      <c r="F20" s="518"/>
      <c r="G20" s="518"/>
    </row>
    <row r="21" spans="1:7" ht="33.75" customHeight="1">
      <c r="A21" s="519" t="s">
        <v>26</v>
      </c>
      <c r="B21" s="519"/>
      <c r="C21" s="519"/>
      <c r="D21" s="519"/>
      <c r="E21" s="519"/>
      <c r="F21" s="519"/>
      <c r="G21" s="519"/>
    </row>
    <row r="22" spans="1:7" ht="15.75">
      <c r="A22" s="67" t="s">
        <v>27</v>
      </c>
      <c r="B22" s="26"/>
      <c r="C22" s="26"/>
      <c r="D22" s="26"/>
      <c r="E22" s="26"/>
      <c r="F22" s="26"/>
      <c r="G22" s="26"/>
    </row>
    <row r="23" spans="1:7" ht="15.75" customHeight="1">
      <c r="A23" s="519" t="s">
        <v>28</v>
      </c>
      <c r="B23" s="519"/>
      <c r="C23" s="519"/>
      <c r="D23" s="519"/>
      <c r="E23" s="519"/>
      <c r="F23" s="519"/>
      <c r="G23" s="519"/>
    </row>
    <row r="24" spans="1:7" ht="15.75" customHeight="1">
      <c r="A24" s="597" t="s">
        <v>387</v>
      </c>
      <c r="B24" s="597"/>
      <c r="C24" s="597"/>
      <c r="D24" s="597"/>
      <c r="E24" s="597"/>
      <c r="F24" s="597"/>
      <c r="G24" s="597"/>
    </row>
    <row r="25" spans="1:7" ht="15.75">
      <c r="A25" s="31" t="s">
        <v>29</v>
      </c>
      <c r="B25" s="16"/>
      <c r="C25" s="16"/>
      <c r="D25" s="16"/>
      <c r="E25" s="16"/>
      <c r="F25" s="16"/>
      <c r="G25" s="16"/>
    </row>
    <row r="26" spans="1:7" ht="15.75" customHeight="1">
      <c r="A26" s="637" t="s">
        <v>30</v>
      </c>
      <c r="B26" s="637" t="s">
        <v>31</v>
      </c>
      <c r="C26" s="637" t="s">
        <v>32</v>
      </c>
      <c r="D26" s="637" t="s">
        <v>33</v>
      </c>
      <c r="E26" s="639" t="s">
        <v>34</v>
      </c>
      <c r="F26" s="640"/>
      <c r="G26" s="641"/>
    </row>
    <row r="27" spans="1:7" ht="15.75">
      <c r="A27" s="638"/>
      <c r="B27" s="638"/>
      <c r="C27" s="638"/>
      <c r="D27" s="638"/>
      <c r="E27" s="33" t="s">
        <v>35</v>
      </c>
      <c r="F27" s="33" t="s">
        <v>36</v>
      </c>
      <c r="G27" s="33" t="s">
        <v>37</v>
      </c>
    </row>
    <row r="28" spans="1:7" ht="31.5">
      <c r="A28" s="309" t="s">
        <v>138</v>
      </c>
      <c r="B28" s="62" t="s">
        <v>139</v>
      </c>
      <c r="C28" s="241">
        <v>69.82</v>
      </c>
      <c r="D28" s="241">
        <v>69.84</v>
      </c>
      <c r="E28" s="241">
        <v>70.8</v>
      </c>
      <c r="F28" s="241">
        <v>71</v>
      </c>
      <c r="G28" s="241">
        <v>71.2</v>
      </c>
    </row>
    <row r="29" spans="1:7" ht="33" customHeight="1">
      <c r="A29" s="618" t="s">
        <v>505</v>
      </c>
      <c r="B29" s="618"/>
      <c r="C29" s="618"/>
      <c r="D29" s="618"/>
      <c r="E29" s="618"/>
      <c r="F29" s="618"/>
      <c r="G29" s="618"/>
    </row>
    <row r="30" spans="1:7" ht="15.75" customHeight="1">
      <c r="A30" s="637" t="s">
        <v>180</v>
      </c>
      <c r="B30" s="637" t="s">
        <v>31</v>
      </c>
      <c r="C30" s="637" t="s">
        <v>32</v>
      </c>
      <c r="D30" s="637" t="s">
        <v>33</v>
      </c>
      <c r="E30" s="639" t="s">
        <v>34</v>
      </c>
      <c r="F30" s="640"/>
      <c r="G30" s="641"/>
    </row>
    <row r="31" spans="1:7" ht="15.75">
      <c r="A31" s="638"/>
      <c r="B31" s="638"/>
      <c r="C31" s="638"/>
      <c r="D31" s="638"/>
      <c r="E31" s="33" t="s">
        <v>35</v>
      </c>
      <c r="F31" s="33" t="s">
        <v>36</v>
      </c>
      <c r="G31" s="33" t="s">
        <v>37</v>
      </c>
    </row>
    <row r="32" spans="1:7" ht="28.5" customHeight="1">
      <c r="A32" s="311" t="s">
        <v>47</v>
      </c>
      <c r="B32" s="38" t="s">
        <v>48</v>
      </c>
      <c r="C32" s="56">
        <f>C44</f>
        <v>0</v>
      </c>
      <c r="D32" s="56">
        <f>D44</f>
        <v>0</v>
      </c>
      <c r="E32" s="56">
        <f>E44</f>
        <v>57059</v>
      </c>
      <c r="F32" s="56">
        <f>F44</f>
        <v>0</v>
      </c>
      <c r="G32" s="56">
        <f>G44</f>
        <v>0</v>
      </c>
    </row>
    <row r="33" spans="1:7" ht="31.5">
      <c r="A33" s="311" t="s">
        <v>49</v>
      </c>
      <c r="B33" s="38" t="s">
        <v>48</v>
      </c>
      <c r="C33" s="56">
        <f>C57</f>
        <v>39206.6</v>
      </c>
      <c r="D33" s="56">
        <f>D57</f>
        <v>74711.2</v>
      </c>
      <c r="E33" s="56">
        <f>E57</f>
        <v>43473</v>
      </c>
      <c r="F33" s="56">
        <f>F57</f>
        <v>45429</v>
      </c>
      <c r="G33" s="56">
        <f>G57</f>
        <v>47474</v>
      </c>
    </row>
    <row r="34" spans="1:7" ht="36" customHeight="1">
      <c r="A34" s="312" t="s">
        <v>58</v>
      </c>
      <c r="B34" s="36" t="s">
        <v>116</v>
      </c>
      <c r="C34" s="42">
        <f>SUM(C32:C33)</f>
        <v>39206.6</v>
      </c>
      <c r="D34" s="42">
        <f>SUM(D32:D33)</f>
        <v>74711.2</v>
      </c>
      <c r="E34" s="42">
        <f>SUM(E32:E33)</f>
        <v>100532</v>
      </c>
      <c r="F34" s="42">
        <f>SUM(F32:F33)</f>
        <v>45429</v>
      </c>
      <c r="G34" s="42">
        <f>SUM(G32:G33)</f>
        <v>47474</v>
      </c>
    </row>
    <row r="35" spans="1:7" ht="15.75" customHeight="1">
      <c r="A35" s="597" t="s">
        <v>51</v>
      </c>
      <c r="B35" s="597"/>
      <c r="C35" s="597"/>
      <c r="D35" s="597"/>
      <c r="E35" s="597"/>
      <c r="F35" s="597"/>
      <c r="G35" s="597"/>
    </row>
    <row r="36" spans="1:7" ht="15.75">
      <c r="A36" s="44" t="s">
        <v>52</v>
      </c>
      <c r="B36" s="28"/>
      <c r="C36" s="28"/>
      <c r="D36" s="28"/>
      <c r="E36" s="28"/>
      <c r="F36" s="28"/>
      <c r="G36" s="28"/>
    </row>
    <row r="37" spans="1:7" ht="33.75" customHeight="1">
      <c r="A37" s="519" t="s">
        <v>26</v>
      </c>
      <c r="B37" s="519"/>
      <c r="C37" s="519"/>
      <c r="D37" s="519"/>
      <c r="E37" s="519"/>
      <c r="F37" s="519"/>
      <c r="G37" s="519"/>
    </row>
    <row r="38" spans="1:7" ht="15.75">
      <c r="A38" s="11" t="s">
        <v>53</v>
      </c>
      <c r="B38" s="27"/>
      <c r="C38" s="27"/>
      <c r="D38" s="27"/>
      <c r="E38" s="27"/>
      <c r="F38" s="27"/>
      <c r="G38" s="27"/>
    </row>
    <row r="39" spans="1:7" ht="35.25" customHeight="1">
      <c r="A39" s="604" t="s">
        <v>537</v>
      </c>
      <c r="B39" s="604"/>
      <c r="C39" s="604"/>
      <c r="D39" s="604"/>
      <c r="E39" s="604"/>
      <c r="F39" s="604"/>
      <c r="G39" s="604"/>
    </row>
    <row r="40" spans="1:7" ht="31.5">
      <c r="A40" s="607" t="s">
        <v>55</v>
      </c>
      <c r="B40" s="607" t="s">
        <v>31</v>
      </c>
      <c r="C40" s="38" t="s">
        <v>42</v>
      </c>
      <c r="D40" s="38" t="s">
        <v>43</v>
      </c>
      <c r="E40" s="643" t="s">
        <v>44</v>
      </c>
      <c r="F40" s="644"/>
      <c r="G40" s="645"/>
    </row>
    <row r="41" spans="1:7" ht="15.75">
      <c r="A41" s="642"/>
      <c r="B41" s="642"/>
      <c r="C41" s="38" t="s">
        <v>45</v>
      </c>
      <c r="D41" s="38" t="s">
        <v>46</v>
      </c>
      <c r="E41" s="38" t="s">
        <v>35</v>
      </c>
      <c r="F41" s="38" t="s">
        <v>36</v>
      </c>
      <c r="G41" s="38" t="s">
        <v>37</v>
      </c>
    </row>
    <row r="42" spans="1:7" ht="35.25" customHeight="1">
      <c r="A42" s="60" t="s">
        <v>47</v>
      </c>
      <c r="B42" s="38" t="s">
        <v>48</v>
      </c>
      <c r="C42" s="56">
        <f>SUM(C43:C43)</f>
        <v>0</v>
      </c>
      <c r="D42" s="56">
        <f>SUM(D43:D43)</f>
        <v>0</v>
      </c>
      <c r="E42" s="56">
        <f>SUM(E43:E43)</f>
        <v>57059</v>
      </c>
      <c r="F42" s="56">
        <f>SUM(F43:F43)</f>
        <v>0</v>
      </c>
      <c r="G42" s="56">
        <f>SUM(G43:G43)</f>
        <v>0</v>
      </c>
    </row>
    <row r="43" spans="1:7" ht="31.5">
      <c r="A43" s="60" t="s">
        <v>64</v>
      </c>
      <c r="B43" s="38" t="s">
        <v>48</v>
      </c>
      <c r="C43" s="40">
        <v>0</v>
      </c>
      <c r="D43" s="40">
        <v>0</v>
      </c>
      <c r="E43" s="56">
        <f>73059-16000</f>
        <v>57059</v>
      </c>
      <c r="F43" s="56">
        <v>0</v>
      </c>
      <c r="G43" s="56">
        <v>0</v>
      </c>
    </row>
    <row r="44" spans="1:7" ht="31.5">
      <c r="A44" s="41" t="s">
        <v>58</v>
      </c>
      <c r="B44" s="36" t="s">
        <v>48</v>
      </c>
      <c r="C44" s="42">
        <f>SUM(C42)</f>
        <v>0</v>
      </c>
      <c r="D44" s="42">
        <f>SUM(D42)</f>
        <v>0</v>
      </c>
      <c r="E44" s="42">
        <f>SUM(E42)</f>
        <v>57059</v>
      </c>
      <c r="F44" s="42">
        <f>SUM(F42)</f>
        <v>0</v>
      </c>
      <c r="G44" s="42">
        <f>SUM(G42)</f>
        <v>0</v>
      </c>
    </row>
    <row r="45" spans="1:7" ht="15.75" customHeight="1">
      <c r="A45" s="625" t="s">
        <v>59</v>
      </c>
      <c r="B45" s="625"/>
      <c r="C45" s="625"/>
      <c r="D45" s="625"/>
      <c r="E45" s="625"/>
      <c r="F45" s="625"/>
      <c r="G45" s="625"/>
    </row>
    <row r="46" spans="1:7" ht="15.75">
      <c r="A46" s="597" t="s">
        <v>274</v>
      </c>
      <c r="B46" s="597"/>
      <c r="C46" s="597"/>
      <c r="D46" s="597"/>
      <c r="E46" s="597"/>
      <c r="F46" s="597"/>
      <c r="G46" s="597"/>
    </row>
    <row r="47" spans="1:7" ht="30.75" customHeight="1">
      <c r="A47" s="519" t="s">
        <v>8</v>
      </c>
      <c r="B47" s="519"/>
      <c r="C47" s="519"/>
      <c r="D47" s="519"/>
      <c r="E47" s="519"/>
      <c r="F47" s="519"/>
      <c r="G47" s="519"/>
    </row>
    <row r="48" spans="1:7" ht="15.75">
      <c r="A48" s="11" t="s">
        <v>53</v>
      </c>
      <c r="B48" s="27"/>
      <c r="C48" s="27"/>
      <c r="D48" s="27"/>
      <c r="E48" s="27"/>
      <c r="F48" s="27"/>
      <c r="G48" s="27"/>
    </row>
    <row r="49" spans="1:7" ht="35.25" customHeight="1">
      <c r="A49" s="597" t="s">
        <v>388</v>
      </c>
      <c r="B49" s="597"/>
      <c r="C49" s="597"/>
      <c r="D49" s="597"/>
      <c r="E49" s="597"/>
      <c r="F49" s="597"/>
      <c r="G49" s="597"/>
    </row>
    <row r="50" spans="1:7" ht="31.5">
      <c r="A50" s="607" t="s">
        <v>54</v>
      </c>
      <c r="B50" s="607" t="s">
        <v>31</v>
      </c>
      <c r="C50" s="38" t="s">
        <v>42</v>
      </c>
      <c r="D50" s="38" t="s">
        <v>43</v>
      </c>
      <c r="E50" s="643" t="s">
        <v>44</v>
      </c>
      <c r="F50" s="644"/>
      <c r="G50" s="645"/>
    </row>
    <row r="51" spans="1:7" ht="15.75">
      <c r="A51" s="642"/>
      <c r="B51" s="642"/>
      <c r="C51" s="38" t="s">
        <v>45</v>
      </c>
      <c r="D51" s="38" t="s">
        <v>46</v>
      </c>
      <c r="E51" s="38" t="s">
        <v>35</v>
      </c>
      <c r="F51" s="38" t="s">
        <v>36</v>
      </c>
      <c r="G51" s="38" t="s">
        <v>37</v>
      </c>
    </row>
    <row r="52" spans="1:7" ht="78.75">
      <c r="A52" s="315" t="s">
        <v>389</v>
      </c>
      <c r="B52" s="62" t="s">
        <v>39</v>
      </c>
      <c r="C52" s="62">
        <v>38</v>
      </c>
      <c r="D52" s="62">
        <v>30</v>
      </c>
      <c r="E52" s="62">
        <v>40</v>
      </c>
      <c r="F52" s="62">
        <v>40</v>
      </c>
      <c r="G52" s="62">
        <v>40</v>
      </c>
    </row>
    <row r="53" spans="1:7" ht="15.75">
      <c r="A53" s="18"/>
      <c r="B53" s="18"/>
      <c r="C53" s="18"/>
      <c r="D53" s="18"/>
      <c r="E53" s="18"/>
      <c r="F53" s="18"/>
      <c r="G53" s="18"/>
    </row>
    <row r="54" spans="1:7" ht="31.5">
      <c r="A54" s="607" t="s">
        <v>55</v>
      </c>
      <c r="B54" s="607" t="s">
        <v>31</v>
      </c>
      <c r="C54" s="38" t="s">
        <v>42</v>
      </c>
      <c r="D54" s="38" t="s">
        <v>43</v>
      </c>
      <c r="E54" s="643" t="s">
        <v>44</v>
      </c>
      <c r="F54" s="644"/>
      <c r="G54" s="645"/>
    </row>
    <row r="55" spans="1:7" ht="15.75">
      <c r="A55" s="642"/>
      <c r="B55" s="642"/>
      <c r="C55" s="38" t="s">
        <v>45</v>
      </c>
      <c r="D55" s="38" t="s">
        <v>46</v>
      </c>
      <c r="E55" s="38" t="s">
        <v>35</v>
      </c>
      <c r="F55" s="38" t="s">
        <v>36</v>
      </c>
      <c r="G55" s="38" t="s">
        <v>37</v>
      </c>
    </row>
    <row r="56" spans="1:7" ht="31.5">
      <c r="A56" s="55" t="s">
        <v>49</v>
      </c>
      <c r="B56" s="38" t="s">
        <v>48</v>
      </c>
      <c r="C56" s="40">
        <v>39206.6</v>
      </c>
      <c r="D56" s="56">
        <v>74711.2</v>
      </c>
      <c r="E56" s="56">
        <f>43473</f>
        <v>43473</v>
      </c>
      <c r="F56" s="56">
        <v>45429</v>
      </c>
      <c r="G56" s="56">
        <v>47474</v>
      </c>
    </row>
    <row r="57" spans="1:7" ht="31.5">
      <c r="A57" s="41" t="s">
        <v>58</v>
      </c>
      <c r="B57" s="36" t="s">
        <v>48</v>
      </c>
      <c r="C57" s="42">
        <f>SUM(C56)</f>
        <v>39206.6</v>
      </c>
      <c r="D57" s="42">
        <f>SUM(D56)</f>
        <v>74711.2</v>
      </c>
      <c r="E57" s="42">
        <f>SUM(E56)</f>
        <v>43473</v>
      </c>
      <c r="F57" s="42">
        <f>SUM(F56)</f>
        <v>45429</v>
      </c>
      <c r="G57" s="42">
        <f>SUM(G56)</f>
        <v>47474</v>
      </c>
    </row>
  </sheetData>
  <sheetProtection/>
  <mergeCells count="37">
    <mergeCell ref="A50:A51"/>
    <mergeCell ref="B50:B51"/>
    <mergeCell ref="E50:G50"/>
    <mergeCell ref="A54:A55"/>
    <mergeCell ref="B54:B55"/>
    <mergeCell ref="E54:G54"/>
    <mergeCell ref="A40:A41"/>
    <mergeCell ref="B40:B41"/>
    <mergeCell ref="E40:G40"/>
    <mergeCell ref="A45:G45"/>
    <mergeCell ref="A47:G47"/>
    <mergeCell ref="A49:G49"/>
    <mergeCell ref="A46:G46"/>
    <mergeCell ref="A35:G35"/>
    <mergeCell ref="A37:G37"/>
    <mergeCell ref="A39:G39"/>
    <mergeCell ref="A29:G29"/>
    <mergeCell ref="A30:A31"/>
    <mergeCell ref="B30:B31"/>
    <mergeCell ref="C30:C31"/>
    <mergeCell ref="D30:D31"/>
    <mergeCell ref="E30:G30"/>
    <mergeCell ref="A20:G20"/>
    <mergeCell ref="A21:G21"/>
    <mergeCell ref="A23:G23"/>
    <mergeCell ref="A24:G24"/>
    <mergeCell ref="A26:A27"/>
    <mergeCell ref="B26:B27"/>
    <mergeCell ref="C26:C27"/>
    <mergeCell ref="D26:D27"/>
    <mergeCell ref="E26:G26"/>
    <mergeCell ref="A11:G11"/>
    <mergeCell ref="A12:G12"/>
    <mergeCell ref="A13:G13"/>
    <mergeCell ref="A14:G14"/>
    <mergeCell ref="A16:G16"/>
    <mergeCell ref="A18:G1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G50"/>
  <sheetViews>
    <sheetView view="pageBreakPreview" zoomScaleSheetLayoutView="100" zoomScalePageLayoutView="0" workbookViewId="0" topLeftCell="A1">
      <selection activeCell="A34" sqref="A34"/>
    </sheetView>
  </sheetViews>
  <sheetFormatPr defaultColWidth="9.140625" defaultRowHeight="12.75"/>
  <cols>
    <col min="1" max="1" width="43.57421875" style="108" customWidth="1"/>
    <col min="2" max="2" width="19.421875" style="108" customWidth="1"/>
    <col min="3" max="3" width="14.140625" style="109" customWidth="1"/>
    <col min="4" max="4" width="16.28125" style="109" customWidth="1"/>
    <col min="5" max="5" width="15.28125" style="109" customWidth="1"/>
    <col min="6" max="6" width="14.140625" style="109" customWidth="1"/>
    <col min="7" max="7" width="13.7109375" style="109" customWidth="1"/>
  </cols>
  <sheetData>
    <row r="1" s="93" customFormat="1" ht="15.75">
      <c r="D1" s="93" t="s">
        <v>105</v>
      </c>
    </row>
    <row r="2" s="93" customFormat="1" ht="15.75">
      <c r="D2" s="93" t="s">
        <v>16</v>
      </c>
    </row>
    <row r="3" s="93" customFormat="1" ht="15.75">
      <c r="D3" s="93" t="s">
        <v>17</v>
      </c>
    </row>
    <row r="4" spans="4:7" s="93" customFormat="1" ht="15" customHeight="1">
      <c r="D4" s="92" t="s">
        <v>479</v>
      </c>
      <c r="F4" s="92"/>
      <c r="G4" s="92"/>
    </row>
    <row r="5" spans="1:7" ht="6.75" customHeight="1">
      <c r="A5" s="110"/>
      <c r="B5" s="110"/>
      <c r="C5" s="110"/>
      <c r="D5" s="93"/>
      <c r="E5" s="93"/>
      <c r="F5" s="93"/>
      <c r="G5" s="93"/>
    </row>
    <row r="6" spans="1:7" ht="15.75">
      <c r="A6" s="110"/>
      <c r="B6" s="110"/>
      <c r="C6" s="110"/>
      <c r="D6" s="93" t="s">
        <v>15</v>
      </c>
      <c r="E6" s="93"/>
      <c r="F6" s="93"/>
      <c r="G6" s="93"/>
    </row>
    <row r="7" spans="1:7" ht="15.75">
      <c r="A7" s="110"/>
      <c r="B7" s="110"/>
      <c r="C7" s="110"/>
      <c r="D7" s="93" t="s">
        <v>411</v>
      </c>
      <c r="E7" s="93"/>
      <c r="F7" s="93"/>
      <c r="G7" s="93"/>
    </row>
    <row r="8" spans="1:7" ht="15.75">
      <c r="A8" s="110"/>
      <c r="B8" s="110"/>
      <c r="C8" s="110"/>
      <c r="D8" s="92" t="s">
        <v>412</v>
      </c>
      <c r="E8" s="93"/>
      <c r="F8" s="92"/>
      <c r="G8" s="92"/>
    </row>
    <row r="9" spans="1:7" ht="15.75">
      <c r="A9" s="110"/>
      <c r="B9" s="110"/>
      <c r="C9" s="110"/>
      <c r="D9" s="93" t="s">
        <v>426</v>
      </c>
      <c r="E9" s="93"/>
      <c r="F9" s="93"/>
      <c r="G9" s="93"/>
    </row>
    <row r="10" spans="1:7" ht="10.5" customHeight="1">
      <c r="A10" s="110"/>
      <c r="B10" s="110"/>
      <c r="C10" s="110"/>
      <c r="D10" s="110"/>
      <c r="E10" s="110"/>
      <c r="F10" s="110"/>
      <c r="G10" s="110"/>
    </row>
    <row r="11" spans="1:7" ht="15.75">
      <c r="A11" s="646" t="s">
        <v>18</v>
      </c>
      <c r="B11" s="563"/>
      <c r="C11" s="563"/>
      <c r="D11" s="563"/>
      <c r="E11" s="563"/>
      <c r="F11" s="563"/>
      <c r="G11" s="563"/>
    </row>
    <row r="12" spans="1:7" ht="15.75">
      <c r="A12" s="111"/>
      <c r="B12" s="564" t="s">
        <v>19</v>
      </c>
      <c r="C12" s="564"/>
      <c r="D12" s="564"/>
      <c r="E12" s="564"/>
      <c r="F12" s="112"/>
      <c r="G12" s="112"/>
    </row>
    <row r="13" spans="1:7" ht="15.75">
      <c r="A13" s="111"/>
      <c r="B13" s="565" t="s">
        <v>20</v>
      </c>
      <c r="C13" s="565"/>
      <c r="D13" s="565"/>
      <c r="E13" s="565"/>
      <c r="F13" s="113"/>
      <c r="G13" s="113"/>
    </row>
    <row r="14" spans="1:7" ht="15.75">
      <c r="A14" s="563" t="s">
        <v>21</v>
      </c>
      <c r="B14" s="563"/>
      <c r="C14" s="563"/>
      <c r="D14" s="563"/>
      <c r="E14" s="563"/>
      <c r="F14" s="563"/>
      <c r="G14" s="563"/>
    </row>
    <row r="15" spans="1:7" ht="10.5" customHeight="1">
      <c r="A15" s="114"/>
      <c r="B15" s="114"/>
      <c r="C15" s="115"/>
      <c r="D15" s="115"/>
      <c r="E15" s="115"/>
      <c r="F15" s="115"/>
      <c r="G15" s="115"/>
    </row>
    <row r="16" spans="1:7" ht="15.75">
      <c r="A16" s="503" t="s">
        <v>217</v>
      </c>
      <c r="B16" s="503"/>
      <c r="C16" s="503"/>
      <c r="D16" s="503"/>
      <c r="E16" s="503"/>
      <c r="F16" s="503"/>
      <c r="G16" s="503"/>
    </row>
    <row r="17" spans="1:7" ht="15.75">
      <c r="A17" s="521" t="s">
        <v>107</v>
      </c>
      <c r="B17" s="521"/>
      <c r="C17" s="521"/>
      <c r="D17" s="521"/>
      <c r="E17" s="521"/>
      <c r="F17" s="521"/>
      <c r="G17" s="521"/>
    </row>
    <row r="18" spans="1:7" ht="84" customHeight="1">
      <c r="A18" s="496" t="s">
        <v>507</v>
      </c>
      <c r="B18" s="496"/>
      <c r="C18" s="496"/>
      <c r="D18" s="496"/>
      <c r="E18" s="496"/>
      <c r="F18" s="496"/>
      <c r="G18" s="496"/>
    </row>
    <row r="19" spans="1:7" ht="15.75">
      <c r="A19" s="187" t="s">
        <v>238</v>
      </c>
      <c r="B19" s="116"/>
      <c r="C19" s="116"/>
      <c r="D19" s="116"/>
      <c r="E19" s="116"/>
      <c r="F19" s="116"/>
      <c r="G19" s="116"/>
    </row>
    <row r="20" spans="1:7" ht="15.75">
      <c r="A20" s="499" t="s">
        <v>25</v>
      </c>
      <c r="B20" s="499"/>
      <c r="C20" s="499"/>
      <c r="D20" s="499"/>
      <c r="E20" s="499"/>
      <c r="F20" s="499"/>
      <c r="G20" s="499"/>
    </row>
    <row r="21" spans="1:7" ht="27.75" customHeight="1">
      <c r="A21" s="519" t="s">
        <v>8</v>
      </c>
      <c r="B21" s="519"/>
      <c r="C21" s="519"/>
      <c r="D21" s="519"/>
      <c r="E21" s="519"/>
      <c r="F21" s="519"/>
      <c r="G21" s="519"/>
    </row>
    <row r="22" spans="1:7" ht="15.75">
      <c r="A22" s="67" t="s">
        <v>27</v>
      </c>
      <c r="B22" s="26"/>
      <c r="C22" s="26"/>
      <c r="D22" s="26"/>
      <c r="E22" s="26"/>
      <c r="F22" s="26"/>
      <c r="G22" s="26"/>
    </row>
    <row r="23" spans="1:7" ht="15.75">
      <c r="A23" s="519" t="s">
        <v>28</v>
      </c>
      <c r="B23" s="519"/>
      <c r="C23" s="519"/>
      <c r="D23" s="519"/>
      <c r="E23" s="519"/>
      <c r="F23" s="519"/>
      <c r="G23" s="519"/>
    </row>
    <row r="24" spans="1:7" ht="18" customHeight="1">
      <c r="A24" s="496" t="s">
        <v>218</v>
      </c>
      <c r="B24" s="496"/>
      <c r="C24" s="496"/>
      <c r="D24" s="496"/>
      <c r="E24" s="496"/>
      <c r="F24" s="496"/>
      <c r="G24" s="496"/>
    </row>
    <row r="25" spans="1:7" s="27" customFormat="1" ht="19.5" customHeight="1">
      <c r="A25" s="31" t="s">
        <v>29</v>
      </c>
      <c r="B25" s="32"/>
      <c r="C25" s="32"/>
      <c r="D25" s="32"/>
      <c r="E25" s="32"/>
      <c r="F25" s="32"/>
      <c r="G25" s="32"/>
    </row>
    <row r="26" spans="1:7" ht="15.75">
      <c r="A26" s="560" t="s">
        <v>30</v>
      </c>
      <c r="B26" s="560" t="s">
        <v>31</v>
      </c>
      <c r="C26" s="560" t="s">
        <v>32</v>
      </c>
      <c r="D26" s="560" t="s">
        <v>33</v>
      </c>
      <c r="E26" s="560" t="s">
        <v>34</v>
      </c>
      <c r="F26" s="560"/>
      <c r="G26" s="560"/>
    </row>
    <row r="27" spans="1:7" ht="15.75">
      <c r="A27" s="560"/>
      <c r="B27" s="560"/>
      <c r="C27" s="560"/>
      <c r="D27" s="560"/>
      <c r="E27" s="153" t="s">
        <v>35</v>
      </c>
      <c r="F27" s="153" t="s">
        <v>36</v>
      </c>
      <c r="G27" s="153" t="s">
        <v>37</v>
      </c>
    </row>
    <row r="28" spans="1:7" ht="15.75">
      <c r="A28" s="157" t="s">
        <v>138</v>
      </c>
      <c r="B28" s="158" t="s">
        <v>139</v>
      </c>
      <c r="C28" s="158">
        <v>69.82</v>
      </c>
      <c r="D28" s="158">
        <v>69.84</v>
      </c>
      <c r="E28" s="241">
        <v>70.8</v>
      </c>
      <c r="F28" s="241">
        <v>71</v>
      </c>
      <c r="G28" s="241">
        <v>71.2</v>
      </c>
    </row>
    <row r="29" spans="1:7" ht="10.5" customHeight="1">
      <c r="A29" s="118"/>
      <c r="B29" s="514"/>
      <c r="C29" s="514"/>
      <c r="D29" s="514"/>
      <c r="E29" s="514"/>
      <c r="F29" s="514"/>
      <c r="G29" s="514"/>
    </row>
    <row r="30" spans="1:7" ht="36" customHeight="1">
      <c r="A30" s="500" t="s">
        <v>219</v>
      </c>
      <c r="B30" s="500"/>
      <c r="C30" s="500"/>
      <c r="D30" s="500"/>
      <c r="E30" s="500"/>
      <c r="F30" s="500"/>
      <c r="G30" s="500"/>
    </row>
    <row r="31" spans="1:7" ht="15.75">
      <c r="A31" s="506" t="s">
        <v>40</v>
      </c>
      <c r="B31" s="506"/>
      <c r="C31" s="506"/>
      <c r="D31" s="506"/>
      <c r="E31" s="506"/>
      <c r="F31" s="506"/>
      <c r="G31" s="506"/>
    </row>
    <row r="32" spans="1:7" ht="31.5">
      <c r="A32" s="530" t="s">
        <v>41</v>
      </c>
      <c r="B32" s="497" t="s">
        <v>31</v>
      </c>
      <c r="C32" s="188" t="s">
        <v>42</v>
      </c>
      <c r="D32" s="188" t="s">
        <v>43</v>
      </c>
      <c r="E32" s="497" t="s">
        <v>44</v>
      </c>
      <c r="F32" s="497"/>
      <c r="G32" s="497"/>
    </row>
    <row r="33" spans="1:7" ht="15.75">
      <c r="A33" s="531"/>
      <c r="B33" s="497"/>
      <c r="C33" s="188" t="s">
        <v>45</v>
      </c>
      <c r="D33" s="188" t="s">
        <v>46</v>
      </c>
      <c r="E33" s="188" t="s">
        <v>35</v>
      </c>
      <c r="F33" s="188" t="s">
        <v>36</v>
      </c>
      <c r="G33" s="188" t="s">
        <v>37</v>
      </c>
    </row>
    <row r="34" spans="1:7" ht="30">
      <c r="A34" s="130" t="s">
        <v>47</v>
      </c>
      <c r="B34" s="188" t="s">
        <v>48</v>
      </c>
      <c r="C34" s="122">
        <f>C48</f>
        <v>494106</v>
      </c>
      <c r="D34" s="122">
        <f>D48</f>
        <v>556474</v>
      </c>
      <c r="E34" s="122">
        <f>E48</f>
        <v>378427</v>
      </c>
      <c r="F34" s="122">
        <f>F48</f>
        <v>533911</v>
      </c>
      <c r="G34" s="122">
        <f>G48</f>
        <v>531138</v>
      </c>
    </row>
    <row r="35" spans="1:7" ht="24" customHeight="1">
      <c r="A35" s="123" t="s">
        <v>50</v>
      </c>
      <c r="B35" s="124" t="s">
        <v>48</v>
      </c>
      <c r="C35" s="125">
        <f>SUM(C34:C34)</f>
        <v>494106</v>
      </c>
      <c r="D35" s="125">
        <f>SUM(D34:D34)</f>
        <v>556474</v>
      </c>
      <c r="E35" s="125">
        <f>SUM(E34:E34)</f>
        <v>378427</v>
      </c>
      <c r="F35" s="125">
        <f>SUM(F34:F34)</f>
        <v>533911</v>
      </c>
      <c r="G35" s="125">
        <f>SUM(G34:G34)</f>
        <v>531138</v>
      </c>
    </row>
    <row r="36" spans="1:7" ht="15.75">
      <c r="A36" s="503" t="s">
        <v>143</v>
      </c>
      <c r="B36" s="503"/>
      <c r="C36" s="503"/>
      <c r="D36" s="503"/>
      <c r="E36" s="503"/>
      <c r="F36" s="503"/>
      <c r="G36" s="503"/>
    </row>
    <row r="37" spans="1:7" ht="15.75">
      <c r="A37" s="187" t="s">
        <v>245</v>
      </c>
      <c r="B37" s="116"/>
      <c r="C37" s="116"/>
      <c r="D37" s="116"/>
      <c r="E37" s="116"/>
      <c r="F37" s="116"/>
      <c r="G37" s="116"/>
    </row>
    <row r="38" spans="1:7" ht="32.25" customHeight="1">
      <c r="A38" s="519" t="s">
        <v>8</v>
      </c>
      <c r="B38" s="519"/>
      <c r="C38" s="519"/>
      <c r="D38" s="519"/>
      <c r="E38" s="519"/>
      <c r="F38" s="519"/>
      <c r="G38" s="519"/>
    </row>
    <row r="39" spans="1:7" ht="15.75">
      <c r="A39" s="11" t="s">
        <v>53</v>
      </c>
      <c r="B39" s="27"/>
      <c r="C39" s="27"/>
      <c r="D39" s="27"/>
      <c r="E39" s="27"/>
      <c r="F39" s="27"/>
      <c r="G39" s="27"/>
    </row>
    <row r="40" spans="1:7" ht="31.5" customHeight="1">
      <c r="A40" s="500" t="s">
        <v>220</v>
      </c>
      <c r="B40" s="500"/>
      <c r="C40" s="500"/>
      <c r="D40" s="500"/>
      <c r="E40" s="500"/>
      <c r="F40" s="500"/>
      <c r="G40" s="500"/>
    </row>
    <row r="41" spans="1:7" ht="30.75" customHeight="1">
      <c r="A41" s="501" t="s">
        <v>54</v>
      </c>
      <c r="B41" s="497" t="s">
        <v>31</v>
      </c>
      <c r="C41" s="188" t="s">
        <v>42</v>
      </c>
      <c r="D41" s="188" t="s">
        <v>43</v>
      </c>
      <c r="E41" s="497" t="s">
        <v>44</v>
      </c>
      <c r="F41" s="497"/>
      <c r="G41" s="497"/>
    </row>
    <row r="42" spans="1:7" ht="18" customHeight="1">
      <c r="A42" s="501"/>
      <c r="B42" s="497"/>
      <c r="C42" s="188" t="s">
        <v>45</v>
      </c>
      <c r="D42" s="188" t="s">
        <v>46</v>
      </c>
      <c r="E42" s="188" t="s">
        <v>35</v>
      </c>
      <c r="F42" s="188" t="s">
        <v>36</v>
      </c>
      <c r="G42" s="188" t="s">
        <v>37</v>
      </c>
    </row>
    <row r="43" spans="1:7" ht="30">
      <c r="A43" s="161" t="s">
        <v>257</v>
      </c>
      <c r="B43" s="188" t="s">
        <v>63</v>
      </c>
      <c r="C43" s="158">
        <v>27</v>
      </c>
      <c r="D43" s="158">
        <v>25</v>
      </c>
      <c r="E43" s="158">
        <v>26</v>
      </c>
      <c r="F43" s="158">
        <v>26</v>
      </c>
      <c r="G43" s="158">
        <v>26</v>
      </c>
    </row>
    <row r="44" spans="1:7" ht="30">
      <c r="A44" s="161" t="s">
        <v>221</v>
      </c>
      <c r="B44" s="188" t="s">
        <v>63</v>
      </c>
      <c r="C44" s="158">
        <v>9</v>
      </c>
      <c r="D44" s="158">
        <v>10</v>
      </c>
      <c r="E44" s="158">
        <v>10</v>
      </c>
      <c r="F44" s="158">
        <v>10</v>
      </c>
      <c r="G44" s="158">
        <v>10</v>
      </c>
    </row>
    <row r="45" spans="1:7" ht="15">
      <c r="A45" s="502"/>
      <c r="B45" s="502"/>
      <c r="C45" s="502"/>
      <c r="D45" s="502"/>
      <c r="E45" s="502"/>
      <c r="F45" s="502"/>
      <c r="G45" s="502"/>
    </row>
    <row r="46" spans="1:7" ht="31.5">
      <c r="A46" s="497" t="s">
        <v>55</v>
      </c>
      <c r="B46" s="497" t="s">
        <v>31</v>
      </c>
      <c r="C46" s="188" t="s">
        <v>42</v>
      </c>
      <c r="D46" s="188" t="s">
        <v>43</v>
      </c>
      <c r="E46" s="497" t="s">
        <v>44</v>
      </c>
      <c r="F46" s="497"/>
      <c r="G46" s="497"/>
    </row>
    <row r="47" spans="1:7" ht="15.75">
      <c r="A47" s="497"/>
      <c r="B47" s="497"/>
      <c r="C47" s="188" t="s">
        <v>45</v>
      </c>
      <c r="D47" s="188" t="s">
        <v>46</v>
      </c>
      <c r="E47" s="188" t="s">
        <v>35</v>
      </c>
      <c r="F47" s="188" t="s">
        <v>36</v>
      </c>
      <c r="G47" s="188" t="s">
        <v>37</v>
      </c>
    </row>
    <row r="48" spans="1:7" ht="30">
      <c r="A48" s="130" t="s">
        <v>47</v>
      </c>
      <c r="B48" s="188" t="s">
        <v>48</v>
      </c>
      <c r="C48" s="122">
        <v>494106</v>
      </c>
      <c r="D48" s="132">
        <v>556474</v>
      </c>
      <c r="E48" s="132">
        <f>335021+21831+21575</f>
        <v>378427</v>
      </c>
      <c r="F48" s="132">
        <f>460516+73395</f>
        <v>533911</v>
      </c>
      <c r="G48" s="132">
        <f>453553+77585</f>
        <v>531138</v>
      </c>
    </row>
    <row r="49" spans="1:7" ht="31.5">
      <c r="A49" s="123" t="s">
        <v>58</v>
      </c>
      <c r="B49" s="124" t="s">
        <v>48</v>
      </c>
      <c r="C49" s="125">
        <f>SUM(C48)</f>
        <v>494106</v>
      </c>
      <c r="D49" s="125">
        <f>SUM(D48)</f>
        <v>556474</v>
      </c>
      <c r="E49" s="125">
        <f>SUM(E48)</f>
        <v>378427</v>
      </c>
      <c r="F49" s="125">
        <f>SUM(F48)</f>
        <v>533911</v>
      </c>
      <c r="G49" s="125">
        <f>SUM(G48)</f>
        <v>531138</v>
      </c>
    </row>
    <row r="50" spans="1:7" ht="15.75">
      <c r="A50" s="156"/>
      <c r="B50" s="156"/>
      <c r="C50" s="134"/>
      <c r="D50" s="135"/>
      <c r="E50" s="135"/>
      <c r="F50" s="135"/>
      <c r="G50" s="135"/>
    </row>
  </sheetData>
  <sheetProtection/>
  <mergeCells count="32">
    <mergeCell ref="A46:A47"/>
    <mergeCell ref="B46:B47"/>
    <mergeCell ref="E46:G46"/>
    <mergeCell ref="D26:D27"/>
    <mergeCell ref="E26:G26"/>
    <mergeCell ref="A41:A42"/>
    <mergeCell ref="A30:G30"/>
    <mergeCell ref="A26:A27"/>
    <mergeCell ref="A45:G45"/>
    <mergeCell ref="E41:G41"/>
    <mergeCell ref="A38:G38"/>
    <mergeCell ref="A40:G40"/>
    <mergeCell ref="A31:G31"/>
    <mergeCell ref="E32:G32"/>
    <mergeCell ref="A36:G36"/>
    <mergeCell ref="B32:B33"/>
    <mergeCell ref="A21:G21"/>
    <mergeCell ref="A23:G23"/>
    <mergeCell ref="B41:B42"/>
    <mergeCell ref="B29:G29"/>
    <mergeCell ref="A24:G24"/>
    <mergeCell ref="A18:G18"/>
    <mergeCell ref="A32:A33"/>
    <mergeCell ref="C26:C27"/>
    <mergeCell ref="B26:B27"/>
    <mergeCell ref="A11:G11"/>
    <mergeCell ref="B12:E12"/>
    <mergeCell ref="B13:E13"/>
    <mergeCell ref="A14:G14"/>
    <mergeCell ref="A20:G20"/>
    <mergeCell ref="A17:G17"/>
    <mergeCell ref="A16:G16"/>
  </mergeCells>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G68"/>
  <sheetViews>
    <sheetView view="pageBreakPreview" zoomScaleSheetLayoutView="100" zoomScalePageLayoutView="0" workbookViewId="0" topLeftCell="A46">
      <selection activeCell="A34" sqref="A34"/>
    </sheetView>
  </sheetViews>
  <sheetFormatPr defaultColWidth="9.140625" defaultRowHeight="12.75"/>
  <cols>
    <col min="1" max="1" width="29.28125" style="0" customWidth="1"/>
    <col min="2" max="2" width="22.57421875" style="0" customWidth="1"/>
    <col min="3" max="3" width="16.421875" style="0" customWidth="1"/>
    <col min="4" max="4" width="14.57421875" style="0" customWidth="1"/>
    <col min="5" max="5" width="15.140625" style="0" customWidth="1"/>
    <col min="6" max="6" width="19.00390625" style="0" customWidth="1"/>
    <col min="7" max="7" width="19.57421875" style="0" customWidth="1"/>
    <col min="9" max="10" width="9.140625" style="0" customWidth="1"/>
  </cols>
  <sheetData>
    <row r="1" s="93" customFormat="1" ht="15.75">
      <c r="E1" s="93" t="s">
        <v>105</v>
      </c>
    </row>
    <row r="2" s="93" customFormat="1" ht="15.75">
      <c r="E2" s="93" t="s">
        <v>16</v>
      </c>
    </row>
    <row r="3" s="93" customFormat="1" ht="15.75">
      <c r="E3" s="93" t="s">
        <v>17</v>
      </c>
    </row>
    <row r="4" spans="5:7" s="93" customFormat="1" ht="15" customHeight="1">
      <c r="E4" s="92" t="s">
        <v>496</v>
      </c>
      <c r="F4" s="92"/>
      <c r="G4" s="92"/>
    </row>
    <row r="6" spans="1:7" ht="15.75">
      <c r="A6" s="375"/>
      <c r="B6" s="375"/>
      <c r="C6" s="375"/>
      <c r="E6" s="414" t="s">
        <v>15</v>
      </c>
      <c r="F6" s="414"/>
      <c r="G6" s="414"/>
    </row>
    <row r="7" spans="1:7" ht="15.75">
      <c r="A7" s="375"/>
      <c r="B7" s="375"/>
      <c r="C7" s="375"/>
      <c r="E7" s="93" t="s">
        <v>411</v>
      </c>
      <c r="F7" s="93"/>
      <c r="G7" s="93"/>
    </row>
    <row r="8" spans="1:7" ht="15.75">
      <c r="A8" s="375"/>
      <c r="B8" s="375"/>
      <c r="C8" s="375"/>
      <c r="E8" s="93" t="s">
        <v>412</v>
      </c>
      <c r="F8" s="93"/>
      <c r="G8" s="93"/>
    </row>
    <row r="9" spans="1:7" ht="15.75">
      <c r="A9" s="375"/>
      <c r="B9" s="375"/>
      <c r="C9" s="375"/>
      <c r="E9" s="414" t="s">
        <v>426</v>
      </c>
      <c r="F9" s="414"/>
      <c r="G9" s="414"/>
    </row>
    <row r="10" spans="1:7" ht="15.75">
      <c r="A10" s="375"/>
      <c r="B10" s="375"/>
      <c r="C10" s="375"/>
      <c r="D10" s="375"/>
      <c r="E10" s="375"/>
      <c r="F10" s="375"/>
      <c r="G10" s="375"/>
    </row>
    <row r="11" spans="1:7" ht="15.75">
      <c r="A11" s="369"/>
      <c r="B11" s="369"/>
      <c r="C11" s="369"/>
      <c r="D11" s="369"/>
      <c r="E11" s="369"/>
      <c r="F11" s="369"/>
      <c r="G11" s="369"/>
    </row>
    <row r="12" spans="1:7" ht="15.75">
      <c r="A12" s="517" t="s">
        <v>18</v>
      </c>
      <c r="B12" s="517"/>
      <c r="C12" s="517"/>
      <c r="D12" s="517"/>
      <c r="E12" s="517"/>
      <c r="F12" s="517"/>
      <c r="G12" s="517"/>
    </row>
    <row r="13" spans="1:7" ht="15.75">
      <c r="A13" s="538" t="s">
        <v>427</v>
      </c>
      <c r="B13" s="538"/>
      <c r="C13" s="538"/>
      <c r="D13" s="538"/>
      <c r="E13" s="538"/>
      <c r="F13" s="538"/>
      <c r="G13" s="538"/>
    </row>
    <row r="14" spans="1:7" ht="3.75" customHeight="1">
      <c r="A14" s="272"/>
      <c r="B14" s="520" t="s">
        <v>428</v>
      </c>
      <c r="C14" s="520"/>
      <c r="D14" s="520"/>
      <c r="E14" s="520"/>
      <c r="F14" s="274"/>
      <c r="G14" s="274"/>
    </row>
    <row r="15" spans="1:7" ht="15.75">
      <c r="A15" s="517" t="s">
        <v>21</v>
      </c>
      <c r="B15" s="517"/>
      <c r="C15" s="517"/>
      <c r="D15" s="517"/>
      <c r="E15" s="517"/>
      <c r="F15" s="517"/>
      <c r="G15" s="517"/>
    </row>
    <row r="16" spans="1:7" ht="15.75">
      <c r="A16" s="275"/>
      <c r="B16" s="275"/>
      <c r="C16" s="276"/>
      <c r="D16" s="276"/>
      <c r="E16" s="276"/>
      <c r="F16" s="276"/>
      <c r="G16" s="276"/>
    </row>
    <row r="17" spans="1:7" ht="22.5" customHeight="1">
      <c r="A17" s="503" t="s">
        <v>268</v>
      </c>
      <c r="B17" s="503"/>
      <c r="C17" s="503"/>
      <c r="D17" s="503"/>
      <c r="E17" s="503"/>
      <c r="F17" s="503"/>
      <c r="G17" s="503"/>
    </row>
    <row r="18" spans="1:7" ht="21" customHeight="1">
      <c r="A18" s="521" t="s">
        <v>107</v>
      </c>
      <c r="B18" s="521"/>
      <c r="C18" s="521"/>
      <c r="D18" s="521"/>
      <c r="E18" s="521"/>
      <c r="F18" s="521"/>
      <c r="G18" s="521"/>
    </row>
    <row r="19" spans="1:7" ht="81.75" customHeight="1">
      <c r="A19" s="496" t="s">
        <v>269</v>
      </c>
      <c r="B19" s="496"/>
      <c r="C19" s="496"/>
      <c r="D19" s="496"/>
      <c r="E19" s="496"/>
      <c r="F19" s="496"/>
      <c r="G19" s="496"/>
    </row>
    <row r="20" spans="1:7" ht="15.75">
      <c r="A20" s="25" t="s">
        <v>24</v>
      </c>
      <c r="B20" s="26"/>
      <c r="C20" s="26"/>
      <c r="D20" s="26"/>
      <c r="E20" s="26"/>
      <c r="F20" s="26"/>
      <c r="G20" s="26"/>
    </row>
    <row r="21" spans="1:7" ht="15.75" customHeight="1">
      <c r="A21" s="518" t="s">
        <v>25</v>
      </c>
      <c r="B21" s="518"/>
      <c r="C21" s="518"/>
      <c r="D21" s="518"/>
      <c r="E21" s="518"/>
      <c r="F21" s="518"/>
      <c r="G21" s="518"/>
    </row>
    <row r="22" spans="1:7" ht="39" customHeight="1">
      <c r="A22" s="519" t="s">
        <v>13</v>
      </c>
      <c r="B22" s="519"/>
      <c r="C22" s="519"/>
      <c r="D22" s="519"/>
      <c r="E22" s="519"/>
      <c r="F22" s="519"/>
      <c r="G22" s="519"/>
    </row>
    <row r="23" s="516" customFormat="1" ht="15.75">
      <c r="A23" s="516" t="s">
        <v>419</v>
      </c>
    </row>
    <row r="24" spans="1:7" ht="15.75" customHeight="1">
      <c r="A24" s="519" t="s">
        <v>420</v>
      </c>
      <c r="B24" s="519"/>
      <c r="C24" s="519"/>
      <c r="D24" s="519"/>
      <c r="E24" s="519"/>
      <c r="F24" s="519"/>
      <c r="G24" s="519"/>
    </row>
    <row r="25" spans="1:7" ht="21" customHeight="1">
      <c r="A25" s="496" t="s">
        <v>270</v>
      </c>
      <c r="B25" s="496"/>
      <c r="C25" s="496"/>
      <c r="D25" s="496"/>
      <c r="E25" s="496"/>
      <c r="F25" s="496"/>
      <c r="G25" s="496"/>
    </row>
    <row r="26" spans="1:7" ht="18" customHeight="1">
      <c r="A26" s="31" t="s">
        <v>473</v>
      </c>
      <c r="B26" s="32"/>
      <c r="C26" s="32"/>
      <c r="D26" s="32"/>
      <c r="E26" s="32"/>
      <c r="F26" s="32"/>
      <c r="G26" s="32"/>
    </row>
    <row r="27" spans="1:7" ht="15.75">
      <c r="A27" s="532" t="s">
        <v>30</v>
      </c>
      <c r="B27" s="532" t="s">
        <v>31</v>
      </c>
      <c r="C27" s="532" t="s">
        <v>32</v>
      </c>
      <c r="D27" s="532" t="s">
        <v>33</v>
      </c>
      <c r="E27" s="539" t="s">
        <v>34</v>
      </c>
      <c r="F27" s="539"/>
      <c r="G27" s="539"/>
    </row>
    <row r="28" spans="1:7" ht="31.5" customHeight="1">
      <c r="A28" s="533"/>
      <c r="B28" s="533"/>
      <c r="C28" s="533"/>
      <c r="D28" s="533"/>
      <c r="E28" s="364" t="s">
        <v>35</v>
      </c>
      <c r="F28" s="364" t="s">
        <v>36</v>
      </c>
      <c r="G28" s="364" t="s">
        <v>37</v>
      </c>
    </row>
    <row r="29" spans="1:7" ht="79.5" customHeight="1">
      <c r="A29" s="283" t="s">
        <v>410</v>
      </c>
      <c r="B29" s="284" t="s">
        <v>38</v>
      </c>
      <c r="C29" s="282">
        <v>45.6</v>
      </c>
      <c r="D29" s="282">
        <v>40</v>
      </c>
      <c r="E29" s="282">
        <v>40</v>
      </c>
      <c r="F29" s="282">
        <v>40</v>
      </c>
      <c r="G29" s="282">
        <v>40</v>
      </c>
    </row>
    <row r="30" spans="1:7" ht="81" customHeight="1">
      <c r="A30" s="283" t="s">
        <v>474</v>
      </c>
      <c r="B30" s="284" t="s">
        <v>38</v>
      </c>
      <c r="C30" s="370">
        <v>35</v>
      </c>
      <c r="D30" s="282">
        <v>30</v>
      </c>
      <c r="E30" s="282">
        <v>30</v>
      </c>
      <c r="F30" s="282">
        <v>30</v>
      </c>
      <c r="G30" s="282">
        <v>30</v>
      </c>
    </row>
    <row r="31" spans="1:7" ht="44.25" customHeight="1">
      <c r="A31" s="496" t="s">
        <v>271</v>
      </c>
      <c r="B31" s="496"/>
      <c r="C31" s="496"/>
      <c r="D31" s="496"/>
      <c r="E31" s="496"/>
      <c r="F31" s="496"/>
      <c r="G31" s="496"/>
    </row>
    <row r="32" spans="1:7" ht="21.75" customHeight="1">
      <c r="A32" s="525" t="s">
        <v>40</v>
      </c>
      <c r="B32" s="526"/>
      <c r="C32" s="526"/>
      <c r="D32" s="526"/>
      <c r="E32" s="526"/>
      <c r="F32" s="526"/>
      <c r="G32" s="527"/>
    </row>
    <row r="33" spans="1:7" ht="33" customHeight="1">
      <c r="A33" s="285" t="s">
        <v>41</v>
      </c>
      <c r="B33" s="530" t="s">
        <v>31</v>
      </c>
      <c r="C33" s="363" t="s">
        <v>42</v>
      </c>
      <c r="D33" s="363" t="s">
        <v>43</v>
      </c>
      <c r="E33" s="535" t="s">
        <v>44</v>
      </c>
      <c r="F33" s="536"/>
      <c r="G33" s="537"/>
    </row>
    <row r="34" spans="1:7" ht="15.75">
      <c r="A34" s="287"/>
      <c r="B34" s="534"/>
      <c r="C34" s="365" t="s">
        <v>45</v>
      </c>
      <c r="D34" s="365" t="s">
        <v>46</v>
      </c>
      <c r="E34" s="365" t="s">
        <v>35</v>
      </c>
      <c r="F34" s="365" t="s">
        <v>36</v>
      </c>
      <c r="G34" s="365" t="s">
        <v>37</v>
      </c>
    </row>
    <row r="35" spans="1:7" ht="30">
      <c r="A35" s="289" t="s">
        <v>47</v>
      </c>
      <c r="B35" s="363" t="s">
        <v>48</v>
      </c>
      <c r="C35" s="122">
        <f>C49</f>
        <v>476</v>
      </c>
      <c r="D35" s="122">
        <f>D49</f>
        <v>628</v>
      </c>
      <c r="E35" s="122">
        <f>E49</f>
        <v>2182</v>
      </c>
      <c r="F35" s="122">
        <f>F49</f>
        <v>2182</v>
      </c>
      <c r="G35" s="122">
        <f>G49</f>
        <v>2182</v>
      </c>
    </row>
    <row r="36" spans="1:7" ht="30">
      <c r="A36" s="289" t="s">
        <v>49</v>
      </c>
      <c r="B36" s="363" t="s">
        <v>48</v>
      </c>
      <c r="C36" s="122">
        <f>C65</f>
        <v>20707.1</v>
      </c>
      <c r="D36" s="122">
        <f>D65</f>
        <v>21603.8</v>
      </c>
      <c r="E36" s="122">
        <f>E65</f>
        <v>7908</v>
      </c>
      <c r="F36" s="122">
        <f>F65</f>
        <v>7978</v>
      </c>
      <c r="G36" s="122">
        <f>G65</f>
        <v>8052</v>
      </c>
    </row>
    <row r="37" spans="1:7" ht="31.5">
      <c r="A37" s="290" t="s">
        <v>50</v>
      </c>
      <c r="B37" s="366" t="s">
        <v>48</v>
      </c>
      <c r="C37" s="367">
        <f>SUM(C35:C36)</f>
        <v>21183.1</v>
      </c>
      <c r="D37" s="367">
        <f>SUM(D35:D36)</f>
        <v>22231.8</v>
      </c>
      <c r="E37" s="367">
        <f>SUM(E35:E36)</f>
        <v>10090</v>
      </c>
      <c r="F37" s="367">
        <f>SUM(F35:F36)</f>
        <v>10160</v>
      </c>
      <c r="G37" s="367">
        <f>SUM(G35:G36)</f>
        <v>10234</v>
      </c>
    </row>
    <row r="38" spans="1:7" ht="15.75" customHeight="1">
      <c r="A38" s="503" t="s">
        <v>143</v>
      </c>
      <c r="B38" s="503"/>
      <c r="C38" s="503"/>
      <c r="D38" s="503"/>
      <c r="E38" s="503"/>
      <c r="F38" s="503"/>
      <c r="G38" s="503"/>
    </row>
    <row r="39" spans="1:7" ht="15.75">
      <c r="A39" s="44" t="s">
        <v>52</v>
      </c>
      <c r="B39" s="28"/>
      <c r="C39" s="28"/>
      <c r="D39" s="28"/>
      <c r="E39" s="28"/>
      <c r="F39" s="28"/>
      <c r="G39" s="28"/>
    </row>
    <row r="40" spans="1:7" ht="42" customHeight="1">
      <c r="A40" s="519" t="s">
        <v>13</v>
      </c>
      <c r="B40" s="519"/>
      <c r="C40" s="519"/>
      <c r="D40" s="519"/>
      <c r="E40" s="519"/>
      <c r="F40" s="519"/>
      <c r="G40" s="519"/>
    </row>
    <row r="41" spans="1:7" ht="15" customHeight="1">
      <c r="A41" s="11" t="s">
        <v>53</v>
      </c>
      <c r="B41" s="27"/>
      <c r="C41" s="27"/>
      <c r="D41" s="27"/>
      <c r="E41" s="27"/>
      <c r="F41" s="27"/>
      <c r="G41" s="27"/>
    </row>
    <row r="42" spans="1:7" ht="38.25" customHeight="1">
      <c r="A42" s="524" t="s">
        <v>271</v>
      </c>
      <c r="B42" s="524"/>
      <c r="C42" s="524"/>
      <c r="D42" s="524"/>
      <c r="E42" s="524"/>
      <c r="F42" s="524"/>
      <c r="G42" s="524"/>
    </row>
    <row r="43" spans="1:7" ht="38.25" customHeight="1" hidden="1">
      <c r="A43" s="522" t="s">
        <v>54</v>
      </c>
      <c r="B43" s="497" t="s">
        <v>31</v>
      </c>
      <c r="C43" s="363" t="s">
        <v>42</v>
      </c>
      <c r="D43" s="363" t="s">
        <v>43</v>
      </c>
      <c r="E43" s="497" t="s">
        <v>44</v>
      </c>
      <c r="F43" s="497"/>
      <c r="G43" s="497"/>
    </row>
    <row r="44" spans="1:7" ht="15.75" hidden="1">
      <c r="A44" s="523"/>
      <c r="B44" s="497"/>
      <c r="C44" s="363" t="s">
        <v>45</v>
      </c>
      <c r="D44" s="363" t="s">
        <v>46</v>
      </c>
      <c r="E44" s="363" t="s">
        <v>35</v>
      </c>
      <c r="F44" s="363" t="s">
        <v>36</v>
      </c>
      <c r="G44" s="363" t="s">
        <v>37</v>
      </c>
    </row>
    <row r="45" spans="1:7" ht="18.75" hidden="1">
      <c r="A45" s="294"/>
      <c r="B45" s="225"/>
      <c r="C45" s="281"/>
      <c r="D45" s="284"/>
      <c r="E45" s="284"/>
      <c r="F45" s="284"/>
      <c r="G45" s="284"/>
    </row>
    <row r="46" spans="1:7" ht="15">
      <c r="A46" s="502"/>
      <c r="B46" s="502"/>
      <c r="C46" s="502"/>
      <c r="D46" s="502"/>
      <c r="E46" s="502"/>
      <c r="F46" s="502"/>
      <c r="G46" s="502"/>
    </row>
    <row r="47" spans="1:7" ht="31.5">
      <c r="A47" s="530" t="s">
        <v>55</v>
      </c>
      <c r="B47" s="497" t="s">
        <v>31</v>
      </c>
      <c r="C47" s="363" t="s">
        <v>42</v>
      </c>
      <c r="D47" s="363" t="s">
        <v>43</v>
      </c>
      <c r="E47" s="497" t="s">
        <v>44</v>
      </c>
      <c r="F47" s="497"/>
      <c r="G47" s="497"/>
    </row>
    <row r="48" spans="1:7" ht="15.75">
      <c r="A48" s="531"/>
      <c r="B48" s="497"/>
      <c r="C48" s="363" t="s">
        <v>45</v>
      </c>
      <c r="D48" s="363" t="s">
        <v>46</v>
      </c>
      <c r="E48" s="363" t="s">
        <v>35</v>
      </c>
      <c r="F48" s="363" t="s">
        <v>36</v>
      </c>
      <c r="G48" s="363" t="s">
        <v>37</v>
      </c>
    </row>
    <row r="49" spans="1:7" ht="31.5" customHeight="1">
      <c r="A49" s="296" t="s">
        <v>47</v>
      </c>
      <c r="B49" s="363" t="s">
        <v>48</v>
      </c>
      <c r="C49" s="122">
        <f>SUM(C50:C51)</f>
        <v>476</v>
      </c>
      <c r="D49" s="122">
        <f>SUM(D50:D51)</f>
        <v>628</v>
      </c>
      <c r="E49" s="122">
        <f>SUM(E50:E51)</f>
        <v>2182</v>
      </c>
      <c r="F49" s="122">
        <f>SUM(F50:F51)</f>
        <v>2182</v>
      </c>
      <c r="G49" s="122">
        <f>SUM(G50:G51)</f>
        <v>2182</v>
      </c>
    </row>
    <row r="50" spans="1:7" ht="15.75">
      <c r="A50" s="297" t="s">
        <v>197</v>
      </c>
      <c r="B50" s="363" t="s">
        <v>48</v>
      </c>
      <c r="C50" s="122">
        <v>476</v>
      </c>
      <c r="D50" s="298">
        <v>628</v>
      </c>
      <c r="E50" s="298">
        <v>2182</v>
      </c>
      <c r="F50" s="298">
        <f>E50</f>
        <v>2182</v>
      </c>
      <c r="G50" s="298">
        <f>F50</f>
        <v>2182</v>
      </c>
    </row>
    <row r="51" spans="1:7" ht="20.25" customHeight="1" hidden="1">
      <c r="A51" s="297" t="s">
        <v>76</v>
      </c>
      <c r="B51" s="363" t="s">
        <v>48</v>
      </c>
      <c r="C51" s="122"/>
      <c r="D51" s="122"/>
      <c r="E51" s="298"/>
      <c r="F51" s="298"/>
      <c r="G51" s="298"/>
    </row>
    <row r="52" spans="1:7" ht="33" customHeight="1">
      <c r="A52" s="290" t="s">
        <v>58</v>
      </c>
      <c r="B52" s="366" t="s">
        <v>48</v>
      </c>
      <c r="C52" s="367">
        <f>C49</f>
        <v>476</v>
      </c>
      <c r="D52" s="367">
        <f>D49</f>
        <v>628</v>
      </c>
      <c r="E52" s="367">
        <f>E49</f>
        <v>2182</v>
      </c>
      <c r="F52" s="367">
        <f>F49</f>
        <v>2182</v>
      </c>
      <c r="G52" s="367">
        <f>G49</f>
        <v>2182</v>
      </c>
    </row>
    <row r="53" spans="1:7" ht="12.75" customHeight="1">
      <c r="A53" s="368"/>
      <c r="B53" s="299"/>
      <c r="C53" s="300"/>
      <c r="D53" s="300"/>
      <c r="E53" s="300"/>
      <c r="F53" s="300"/>
      <c r="G53" s="300"/>
    </row>
    <row r="54" spans="1:7" ht="15.75">
      <c r="A54" s="503" t="s">
        <v>109</v>
      </c>
      <c r="B54" s="503"/>
      <c r="C54" s="503"/>
      <c r="D54" s="503"/>
      <c r="E54" s="503"/>
      <c r="F54" s="503"/>
      <c r="G54" s="503"/>
    </row>
    <row r="55" spans="1:7" ht="15.75">
      <c r="A55" s="25" t="s">
        <v>60</v>
      </c>
      <c r="B55" s="26"/>
      <c r="C55" s="26"/>
      <c r="D55" s="26"/>
      <c r="E55" s="26"/>
      <c r="F55" s="26"/>
      <c r="G55" s="26"/>
    </row>
    <row r="56" spans="1:7" ht="32.25" customHeight="1">
      <c r="A56" s="519" t="s">
        <v>8</v>
      </c>
      <c r="B56" s="519"/>
      <c r="C56" s="519"/>
      <c r="D56" s="519"/>
      <c r="E56" s="519"/>
      <c r="F56" s="519"/>
      <c r="G56" s="519"/>
    </row>
    <row r="57" s="540" customFormat="1" ht="15.75">
      <c r="A57" s="540" t="s">
        <v>418</v>
      </c>
    </row>
    <row r="58" spans="1:7" ht="42" customHeight="1">
      <c r="A58" s="500" t="s">
        <v>271</v>
      </c>
      <c r="B58" s="500"/>
      <c r="C58" s="500"/>
      <c r="D58" s="500"/>
      <c r="E58" s="500"/>
      <c r="F58" s="500"/>
      <c r="G58" s="500"/>
    </row>
    <row r="59" spans="1:7" ht="36" customHeight="1">
      <c r="A59" s="528" t="s">
        <v>54</v>
      </c>
      <c r="B59" s="497" t="s">
        <v>31</v>
      </c>
      <c r="C59" s="377" t="s">
        <v>42</v>
      </c>
      <c r="D59" s="377" t="s">
        <v>43</v>
      </c>
      <c r="E59" s="497" t="s">
        <v>44</v>
      </c>
      <c r="F59" s="497"/>
      <c r="G59" s="497"/>
    </row>
    <row r="60" spans="1:7" ht="19.5" customHeight="1">
      <c r="A60" s="529"/>
      <c r="B60" s="497"/>
      <c r="C60" s="377" t="s">
        <v>45</v>
      </c>
      <c r="D60" s="377" t="s">
        <v>46</v>
      </c>
      <c r="E60" s="377" t="s">
        <v>35</v>
      </c>
      <c r="F60" s="377" t="s">
        <v>36</v>
      </c>
      <c r="G60" s="377" t="s">
        <v>37</v>
      </c>
    </row>
    <row r="61" spans="1:7" ht="63" customHeight="1">
      <c r="A61" s="301" t="s">
        <v>276</v>
      </c>
      <c r="B61" s="411" t="s">
        <v>63</v>
      </c>
      <c r="C61" s="122">
        <v>772</v>
      </c>
      <c r="D61" s="298">
        <v>736</v>
      </c>
      <c r="E61" s="298">
        <v>600</v>
      </c>
      <c r="F61" s="298">
        <v>600</v>
      </c>
      <c r="G61" s="298">
        <v>600</v>
      </c>
    </row>
    <row r="62" spans="1:7" ht="15.75">
      <c r="A62" s="275"/>
      <c r="B62" s="275"/>
      <c r="C62" s="275"/>
      <c r="D62" s="275"/>
      <c r="E62" s="275"/>
      <c r="F62" s="275"/>
      <c r="G62" s="275"/>
    </row>
    <row r="63" spans="1:7" ht="31.5" customHeight="1">
      <c r="A63" s="528" t="s">
        <v>55</v>
      </c>
      <c r="B63" s="497" t="s">
        <v>31</v>
      </c>
      <c r="C63" s="363" t="s">
        <v>42</v>
      </c>
      <c r="D63" s="363" t="s">
        <v>43</v>
      </c>
      <c r="E63" s="497" t="s">
        <v>44</v>
      </c>
      <c r="F63" s="497"/>
      <c r="G63" s="497"/>
    </row>
    <row r="64" spans="1:7" ht="18" customHeight="1">
      <c r="A64" s="529"/>
      <c r="B64" s="497"/>
      <c r="C64" s="363" t="s">
        <v>45</v>
      </c>
      <c r="D64" s="363" t="s">
        <v>46</v>
      </c>
      <c r="E64" s="363" t="s">
        <v>35</v>
      </c>
      <c r="F64" s="363" t="s">
        <v>36</v>
      </c>
      <c r="G64" s="363" t="s">
        <v>37</v>
      </c>
    </row>
    <row r="65" spans="1:7" ht="31.5">
      <c r="A65" s="301" t="s">
        <v>49</v>
      </c>
      <c r="B65" s="363" t="s">
        <v>48</v>
      </c>
      <c r="C65" s="122">
        <v>20707.1</v>
      </c>
      <c r="D65" s="298">
        <v>21603.8</v>
      </c>
      <c r="E65" s="298">
        <v>7908</v>
      </c>
      <c r="F65" s="298">
        <v>7978</v>
      </c>
      <c r="G65" s="298">
        <v>8052</v>
      </c>
    </row>
    <row r="66" spans="1:7" ht="36.75" customHeight="1">
      <c r="A66" s="290" t="s">
        <v>58</v>
      </c>
      <c r="B66" s="366" t="s">
        <v>48</v>
      </c>
      <c r="C66" s="367">
        <f>SUM(C65)</f>
        <v>20707.1</v>
      </c>
      <c r="D66" s="367">
        <f>SUM(D65)</f>
        <v>21603.8</v>
      </c>
      <c r="E66" s="367">
        <f>SUM(E65)</f>
        <v>7908</v>
      </c>
      <c r="F66" s="367">
        <f>SUM(F65)</f>
        <v>7978</v>
      </c>
      <c r="G66" s="367">
        <f>SUM(G65)</f>
        <v>8052</v>
      </c>
    </row>
    <row r="67" spans="1:7" ht="31.5">
      <c r="A67" s="301" t="s">
        <v>49</v>
      </c>
      <c r="B67" s="286" t="s">
        <v>48</v>
      </c>
      <c r="C67" s="122">
        <v>20707.1</v>
      </c>
      <c r="D67" s="298">
        <v>21603.8</v>
      </c>
      <c r="E67" s="298">
        <v>7908</v>
      </c>
      <c r="F67" s="298">
        <v>7978</v>
      </c>
      <c r="G67" s="298">
        <v>8052</v>
      </c>
    </row>
    <row r="68" spans="1:7" ht="39" customHeight="1">
      <c r="A68" s="290" t="s">
        <v>58</v>
      </c>
      <c r="B68" s="291" t="s">
        <v>48</v>
      </c>
      <c r="C68" s="292">
        <f>SUM(C67)</f>
        <v>20707.1</v>
      </c>
      <c r="D68" s="292">
        <f>SUM(D67)</f>
        <v>21603.8</v>
      </c>
      <c r="E68" s="292">
        <f>SUM(E67)</f>
        <v>7908</v>
      </c>
      <c r="F68" s="292">
        <f>SUM(F67)</f>
        <v>7978</v>
      </c>
      <c r="G68" s="292">
        <f>SUM(G67)</f>
        <v>8052</v>
      </c>
    </row>
  </sheetData>
  <sheetProtection/>
  <mergeCells count="41">
    <mergeCell ref="A57:IV57"/>
    <mergeCell ref="A59:A60"/>
    <mergeCell ref="D27:D28"/>
    <mergeCell ref="A38:G38"/>
    <mergeCell ref="A46:G46"/>
    <mergeCell ref="E27:G27"/>
    <mergeCell ref="A40:G40"/>
    <mergeCell ref="A22:G22"/>
    <mergeCell ref="A31:G31"/>
    <mergeCell ref="C27:C28"/>
    <mergeCell ref="A27:A28"/>
    <mergeCell ref="A63:A64"/>
    <mergeCell ref="B63:B64"/>
    <mergeCell ref="E63:G63"/>
    <mergeCell ref="A47:A48"/>
    <mergeCell ref="B47:B48"/>
    <mergeCell ref="E47:G47"/>
    <mergeCell ref="E59:G59"/>
    <mergeCell ref="B59:B60"/>
    <mergeCell ref="A54:G54"/>
    <mergeCell ref="A56:G56"/>
    <mergeCell ref="A43:A44"/>
    <mergeCell ref="A58:G58"/>
    <mergeCell ref="A42:G42"/>
    <mergeCell ref="A25:G25"/>
    <mergeCell ref="B43:B44"/>
    <mergeCell ref="A32:G32"/>
    <mergeCell ref="B27:B28"/>
    <mergeCell ref="B33:B34"/>
    <mergeCell ref="E33:G33"/>
    <mergeCell ref="E43:G43"/>
    <mergeCell ref="A23:IV23"/>
    <mergeCell ref="A12:G12"/>
    <mergeCell ref="A15:G15"/>
    <mergeCell ref="A19:G19"/>
    <mergeCell ref="A21:G21"/>
    <mergeCell ref="A24:G24"/>
    <mergeCell ref="B14:E14"/>
    <mergeCell ref="A17:G17"/>
    <mergeCell ref="A18:G18"/>
    <mergeCell ref="A13:G13"/>
  </mergeCells>
  <printOptions/>
  <pageMargins left="0.5905511811023623" right="0.5905511811023623"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G64"/>
  <sheetViews>
    <sheetView view="pageBreakPreview" zoomScaleSheetLayoutView="100" zoomScalePageLayoutView="0" workbookViewId="0" topLeftCell="A1">
      <selection activeCell="A34" sqref="A34"/>
    </sheetView>
  </sheetViews>
  <sheetFormatPr defaultColWidth="9.140625" defaultRowHeight="12.75"/>
  <cols>
    <col min="1" max="1" width="25.00390625" style="0" customWidth="1"/>
    <col min="2" max="2" width="13.421875" style="0" customWidth="1"/>
    <col min="3" max="3" width="17.140625" style="0" customWidth="1"/>
    <col min="4" max="4" width="15.57421875" style="0" customWidth="1"/>
    <col min="5" max="5" width="14.57421875" style="0" customWidth="1"/>
    <col min="6" max="6" width="16.140625" style="0" customWidth="1"/>
    <col min="7" max="7" width="14.00390625" style="0" customWidth="1"/>
  </cols>
  <sheetData>
    <row r="1" s="93" customFormat="1" ht="15.75">
      <c r="D1" s="93" t="s">
        <v>105</v>
      </c>
    </row>
    <row r="2" s="93" customFormat="1" ht="15.75">
      <c r="D2" s="93" t="s">
        <v>16</v>
      </c>
    </row>
    <row r="3" s="93" customFormat="1" ht="15.75">
      <c r="D3" s="93" t="s">
        <v>17</v>
      </c>
    </row>
    <row r="4" spans="4:7" s="93" customFormat="1" ht="15" customHeight="1">
      <c r="D4" s="92" t="s">
        <v>501</v>
      </c>
      <c r="F4" s="92"/>
      <c r="G4" s="92"/>
    </row>
    <row r="5" spans="1:7" ht="12.75">
      <c r="A5" s="194"/>
      <c r="B5" s="107"/>
      <c r="C5" s="195"/>
      <c r="D5" s="195"/>
      <c r="E5" s="195"/>
      <c r="F5" s="195"/>
      <c r="G5" s="196"/>
    </row>
    <row r="6" spans="1:7" ht="15.75">
      <c r="A6" s="110"/>
      <c r="B6" s="110"/>
      <c r="C6" s="110"/>
      <c r="D6" s="93" t="s">
        <v>15</v>
      </c>
      <c r="E6" s="93"/>
      <c r="F6" s="93"/>
      <c r="G6" s="93"/>
    </row>
    <row r="7" spans="1:7" ht="15.75">
      <c r="A7" s="110"/>
      <c r="B7" s="110"/>
      <c r="C7" s="110"/>
      <c r="D7" s="93" t="s">
        <v>411</v>
      </c>
      <c r="E7" s="93"/>
      <c r="F7" s="93"/>
      <c r="G7" s="93"/>
    </row>
    <row r="8" spans="1:7" ht="15.75">
      <c r="A8" s="110"/>
      <c r="B8" s="110"/>
      <c r="C8" s="110"/>
      <c r="D8" s="92" t="s">
        <v>412</v>
      </c>
      <c r="E8" s="93"/>
      <c r="F8" s="92"/>
      <c r="G8" s="92"/>
    </row>
    <row r="9" spans="1:7" ht="15.75">
      <c r="A9" s="110"/>
      <c r="B9" s="110"/>
      <c r="C9" s="110"/>
      <c r="D9" s="93" t="s">
        <v>426</v>
      </c>
      <c r="E9" s="93"/>
      <c r="F9" s="93"/>
      <c r="G9" s="93"/>
    </row>
    <row r="10" spans="1:7" ht="15.75">
      <c r="A10" s="110"/>
      <c r="B10" s="110"/>
      <c r="C10" s="110"/>
      <c r="D10" s="110"/>
      <c r="E10" s="110"/>
      <c r="F10" s="110"/>
      <c r="G10" s="110"/>
    </row>
    <row r="11" spans="1:7" ht="15.75">
      <c r="A11" s="593" t="s">
        <v>18</v>
      </c>
      <c r="B11" s="593"/>
      <c r="C11" s="593"/>
      <c r="D11" s="593"/>
      <c r="E11" s="593"/>
      <c r="F11" s="593"/>
      <c r="G11" s="593"/>
    </row>
    <row r="12" spans="1:7" ht="15.75">
      <c r="A12" s="594" t="s">
        <v>19</v>
      </c>
      <c r="B12" s="594"/>
      <c r="C12" s="594"/>
      <c r="D12" s="594"/>
      <c r="E12" s="594"/>
      <c r="F12" s="594"/>
      <c r="G12" s="594"/>
    </row>
    <row r="13" spans="1:7" ht="15.75">
      <c r="A13" s="595" t="s">
        <v>20</v>
      </c>
      <c r="B13" s="595"/>
      <c r="C13" s="595"/>
      <c r="D13" s="595"/>
      <c r="E13" s="595"/>
      <c r="F13" s="595"/>
      <c r="G13" s="595"/>
    </row>
    <row r="14" spans="1:7" ht="15.75">
      <c r="A14" s="593" t="s">
        <v>21</v>
      </c>
      <c r="B14" s="593"/>
      <c r="C14" s="593"/>
      <c r="D14" s="593"/>
      <c r="E14" s="593"/>
      <c r="F14" s="593"/>
      <c r="G14" s="593"/>
    </row>
    <row r="15" spans="1:7" ht="15.75">
      <c r="A15" s="200"/>
      <c r="B15" s="200"/>
      <c r="C15" s="200"/>
      <c r="D15" s="200"/>
      <c r="E15" s="200"/>
      <c r="F15" s="200"/>
      <c r="G15" s="200"/>
    </row>
    <row r="16" spans="1:7" ht="36.75" customHeight="1">
      <c r="A16" s="586" t="s">
        <v>280</v>
      </c>
      <c r="B16" s="586"/>
      <c r="C16" s="586"/>
      <c r="D16" s="586"/>
      <c r="E16" s="586"/>
      <c r="F16" s="586"/>
      <c r="G16" s="586"/>
    </row>
    <row r="17" spans="1:7" ht="15.75">
      <c r="A17" s="205" t="s">
        <v>103</v>
      </c>
      <c r="B17" s="146"/>
      <c r="C17" s="146"/>
      <c r="D17" s="146"/>
      <c r="E17" s="146"/>
      <c r="F17" s="146"/>
      <c r="G17" s="101"/>
    </row>
    <row r="18" spans="1:7" ht="68.25" customHeight="1">
      <c r="A18" s="586" t="s">
        <v>281</v>
      </c>
      <c r="B18" s="586"/>
      <c r="C18" s="586"/>
      <c r="D18" s="586"/>
      <c r="E18" s="586"/>
      <c r="F18" s="586"/>
      <c r="G18" s="586"/>
    </row>
    <row r="19" spans="1:7" ht="15.75">
      <c r="A19" s="100" t="s">
        <v>102</v>
      </c>
      <c r="B19" s="101"/>
      <c r="C19" s="101"/>
      <c r="D19" s="101"/>
      <c r="E19" s="101"/>
      <c r="F19" s="101"/>
      <c r="G19" s="101"/>
    </row>
    <row r="20" spans="1:7" ht="15.75">
      <c r="A20" s="588" t="s">
        <v>101</v>
      </c>
      <c r="B20" s="588"/>
      <c r="C20" s="588"/>
      <c r="D20" s="588"/>
      <c r="E20" s="588"/>
      <c r="F20" s="588"/>
      <c r="G20" s="588"/>
    </row>
    <row r="21" spans="1:7" ht="15.75">
      <c r="A21" s="588" t="s">
        <v>282</v>
      </c>
      <c r="B21" s="588"/>
      <c r="C21" s="588"/>
      <c r="D21" s="588"/>
      <c r="E21" s="588"/>
      <c r="F21" s="588"/>
      <c r="G21" s="588"/>
    </row>
    <row r="22" spans="1:7" ht="15.75">
      <c r="A22" s="588" t="s">
        <v>27</v>
      </c>
      <c r="B22" s="588"/>
      <c r="C22" s="588"/>
      <c r="D22" s="588"/>
      <c r="E22" s="588"/>
      <c r="F22" s="588"/>
      <c r="G22" s="588"/>
    </row>
    <row r="23" spans="1:7" ht="15.75">
      <c r="A23" s="588" t="s">
        <v>283</v>
      </c>
      <c r="B23" s="588"/>
      <c r="C23" s="588"/>
      <c r="D23" s="588"/>
      <c r="E23" s="588"/>
      <c r="F23" s="588"/>
      <c r="G23" s="588"/>
    </row>
    <row r="24" spans="1:7" ht="62.25" customHeight="1">
      <c r="A24" s="586" t="s">
        <v>284</v>
      </c>
      <c r="B24" s="586"/>
      <c r="C24" s="586"/>
      <c r="D24" s="586"/>
      <c r="E24" s="586"/>
      <c r="F24" s="586"/>
      <c r="G24" s="586"/>
    </row>
    <row r="25" spans="1:7" ht="20.25" customHeight="1">
      <c r="A25" s="100" t="s">
        <v>29</v>
      </c>
      <c r="B25" s="101"/>
      <c r="C25" s="101"/>
      <c r="D25" s="101"/>
      <c r="E25" s="101"/>
      <c r="F25" s="101"/>
      <c r="G25" s="101"/>
    </row>
    <row r="26" spans="1:7" ht="15.75">
      <c r="A26" s="587" t="s">
        <v>99</v>
      </c>
      <c r="B26" s="587" t="s">
        <v>31</v>
      </c>
      <c r="C26" s="587" t="s">
        <v>32</v>
      </c>
      <c r="D26" s="587" t="s">
        <v>33</v>
      </c>
      <c r="E26" s="587" t="s">
        <v>34</v>
      </c>
      <c r="F26" s="587"/>
      <c r="G26" s="587"/>
    </row>
    <row r="27" spans="1:7" ht="15.75">
      <c r="A27" s="587"/>
      <c r="B27" s="587"/>
      <c r="C27" s="587"/>
      <c r="D27" s="587"/>
      <c r="E27" s="91" t="s">
        <v>35</v>
      </c>
      <c r="F27" s="91" t="s">
        <v>36</v>
      </c>
      <c r="G27" s="91" t="s">
        <v>37</v>
      </c>
    </row>
    <row r="28" spans="1:7" ht="44.25" customHeight="1">
      <c r="A28" s="140" t="s">
        <v>285</v>
      </c>
      <c r="B28" s="91" t="s">
        <v>38</v>
      </c>
      <c r="C28" s="91" t="s">
        <v>286</v>
      </c>
      <c r="D28" s="91" t="s">
        <v>286</v>
      </c>
      <c r="E28" s="91" t="s">
        <v>286</v>
      </c>
      <c r="F28" s="91" t="s">
        <v>286</v>
      </c>
      <c r="G28" s="91" t="s">
        <v>286</v>
      </c>
    </row>
    <row r="29" spans="1:7" ht="46.5" customHeight="1">
      <c r="A29" s="648" t="s">
        <v>287</v>
      </c>
      <c r="B29" s="648"/>
      <c r="C29" s="648"/>
      <c r="D29" s="648"/>
      <c r="E29" s="648"/>
      <c r="F29" s="648"/>
      <c r="G29" s="648"/>
    </row>
    <row r="30" spans="1:7" ht="15.75">
      <c r="A30" s="587" t="s">
        <v>55</v>
      </c>
      <c r="B30" s="587" t="s">
        <v>31</v>
      </c>
      <c r="C30" s="587" t="s">
        <v>32</v>
      </c>
      <c r="D30" s="587" t="s">
        <v>33</v>
      </c>
      <c r="E30" s="587" t="s">
        <v>34</v>
      </c>
      <c r="F30" s="587"/>
      <c r="G30" s="587"/>
    </row>
    <row r="31" spans="1:7" ht="15.75">
      <c r="A31" s="587"/>
      <c r="B31" s="587"/>
      <c r="C31" s="587"/>
      <c r="D31" s="587"/>
      <c r="E31" s="91" t="s">
        <v>35</v>
      </c>
      <c r="F31" s="91" t="s">
        <v>36</v>
      </c>
      <c r="G31" s="91" t="s">
        <v>37</v>
      </c>
    </row>
    <row r="32" spans="1:7" ht="46.5" customHeight="1">
      <c r="A32" s="144" t="s">
        <v>47</v>
      </c>
      <c r="B32" s="91" t="s">
        <v>48</v>
      </c>
      <c r="C32" s="78">
        <f>C49</f>
        <v>421978.8</v>
      </c>
      <c r="D32" s="78">
        <f>D49</f>
        <v>634328</v>
      </c>
      <c r="E32" s="78">
        <f>E49</f>
        <v>966070</v>
      </c>
      <c r="F32" s="78">
        <f>F49</f>
        <v>751012</v>
      </c>
      <c r="G32" s="78">
        <f>G49</f>
        <v>751012</v>
      </c>
    </row>
    <row r="33" spans="1:7" ht="34.5" customHeight="1">
      <c r="A33" s="144" t="s">
        <v>49</v>
      </c>
      <c r="B33" s="91" t="s">
        <v>48</v>
      </c>
      <c r="C33" s="78">
        <v>115122.2</v>
      </c>
      <c r="D33" s="78">
        <v>85929</v>
      </c>
      <c r="E33" s="78">
        <v>101393</v>
      </c>
      <c r="F33" s="78">
        <v>105956</v>
      </c>
      <c r="G33" s="78">
        <v>110724</v>
      </c>
    </row>
    <row r="34" spans="1:7" ht="51" customHeight="1">
      <c r="A34" s="145" t="s">
        <v>58</v>
      </c>
      <c r="B34" s="164" t="s">
        <v>116</v>
      </c>
      <c r="C34" s="209">
        <v>537101</v>
      </c>
      <c r="D34" s="209">
        <v>720257</v>
      </c>
      <c r="E34" s="209">
        <f>E32+E33</f>
        <v>1067463</v>
      </c>
      <c r="F34" s="209">
        <v>856968</v>
      </c>
      <c r="G34" s="209">
        <v>861736</v>
      </c>
    </row>
    <row r="35" spans="1:7" ht="15.75">
      <c r="A35" s="586" t="s">
        <v>95</v>
      </c>
      <c r="B35" s="586"/>
      <c r="C35" s="586"/>
      <c r="D35" s="586"/>
      <c r="E35" s="586"/>
      <c r="F35" s="586"/>
      <c r="G35" s="586"/>
    </row>
    <row r="36" spans="1:7" ht="15.75">
      <c r="A36" s="94" t="s">
        <v>94</v>
      </c>
      <c r="B36" s="99"/>
      <c r="C36" s="99"/>
      <c r="D36" s="99"/>
      <c r="E36" s="99"/>
      <c r="F36" s="99"/>
      <c r="G36" s="99"/>
    </row>
    <row r="37" spans="1:7" ht="15.75">
      <c r="A37" s="588" t="s">
        <v>8</v>
      </c>
      <c r="B37" s="588"/>
      <c r="C37" s="588"/>
      <c r="D37" s="588"/>
      <c r="E37" s="588"/>
      <c r="F37" s="588"/>
      <c r="G37" s="588"/>
    </row>
    <row r="38" spans="1:7" ht="15.75">
      <c r="A38" s="93" t="s">
        <v>53</v>
      </c>
      <c r="B38" s="92"/>
      <c r="C38" s="92"/>
      <c r="D38" s="92"/>
      <c r="E38" s="92"/>
      <c r="F38" s="92"/>
      <c r="G38" s="92"/>
    </row>
    <row r="39" spans="1:7" ht="51" customHeight="1">
      <c r="A39" s="589" t="s">
        <v>288</v>
      </c>
      <c r="B39" s="589"/>
      <c r="C39" s="589"/>
      <c r="D39" s="589"/>
      <c r="E39" s="589"/>
      <c r="F39" s="589"/>
      <c r="G39" s="589"/>
    </row>
    <row r="40" spans="1:7" ht="31.5">
      <c r="A40" s="587" t="s">
        <v>54</v>
      </c>
      <c r="B40" s="587" t="s">
        <v>31</v>
      </c>
      <c r="C40" s="91" t="s">
        <v>42</v>
      </c>
      <c r="D40" s="91" t="s">
        <v>43</v>
      </c>
      <c r="E40" s="587" t="s">
        <v>44</v>
      </c>
      <c r="F40" s="587"/>
      <c r="G40" s="587"/>
    </row>
    <row r="41" spans="1:7" ht="22.5" customHeight="1">
      <c r="A41" s="587"/>
      <c r="B41" s="587"/>
      <c r="C41" s="91" t="s">
        <v>45</v>
      </c>
      <c r="D41" s="91" t="s">
        <v>46</v>
      </c>
      <c r="E41" s="91" t="s">
        <v>35</v>
      </c>
      <c r="F41" s="91" t="s">
        <v>36</v>
      </c>
      <c r="G41" s="91" t="s">
        <v>37</v>
      </c>
    </row>
    <row r="42" spans="1:7" ht="66" customHeight="1">
      <c r="A42" s="97" t="s">
        <v>289</v>
      </c>
      <c r="B42" s="91" t="s">
        <v>290</v>
      </c>
      <c r="C42" s="91">
        <v>117963</v>
      </c>
      <c r="D42" s="91">
        <v>172130</v>
      </c>
      <c r="E42" s="91">
        <v>168782</v>
      </c>
      <c r="F42" s="91">
        <v>172072</v>
      </c>
      <c r="G42" s="91">
        <v>172072</v>
      </c>
    </row>
    <row r="43" spans="1:7" ht="12.75">
      <c r="A43" s="647"/>
      <c r="B43" s="647"/>
      <c r="C43" s="647"/>
      <c r="D43" s="647"/>
      <c r="E43" s="647"/>
      <c r="F43" s="647"/>
      <c r="G43" s="647"/>
    </row>
    <row r="44" spans="1:7" ht="30.75" customHeight="1">
      <c r="A44" s="587" t="s">
        <v>55</v>
      </c>
      <c r="B44" s="587" t="s">
        <v>31</v>
      </c>
      <c r="C44" s="91" t="s">
        <v>42</v>
      </c>
      <c r="D44" s="91" t="s">
        <v>43</v>
      </c>
      <c r="E44" s="587" t="s">
        <v>44</v>
      </c>
      <c r="F44" s="587"/>
      <c r="G44" s="587"/>
    </row>
    <row r="45" spans="1:7" ht="23.25" customHeight="1">
      <c r="A45" s="587"/>
      <c r="B45" s="587"/>
      <c r="C45" s="91" t="s">
        <v>45</v>
      </c>
      <c r="D45" s="91" t="s">
        <v>46</v>
      </c>
      <c r="E45" s="91" t="s">
        <v>35</v>
      </c>
      <c r="F45" s="91" t="s">
        <v>36</v>
      </c>
      <c r="G45" s="91" t="s">
        <v>37</v>
      </c>
    </row>
    <row r="46" spans="1:7" ht="48" customHeight="1">
      <c r="A46" s="215" t="s">
        <v>47</v>
      </c>
      <c r="B46" s="91" t="s">
        <v>48</v>
      </c>
      <c r="C46" s="78">
        <f>C47+C48</f>
        <v>421978.8</v>
      </c>
      <c r="D46" s="78">
        <f>D47+D48</f>
        <v>634328</v>
      </c>
      <c r="E46" s="78">
        <f>E47+E48</f>
        <v>966070</v>
      </c>
      <c r="F46" s="78">
        <f>F47+F48</f>
        <v>751012</v>
      </c>
      <c r="G46" s="78">
        <f>G47+G48</f>
        <v>751012</v>
      </c>
    </row>
    <row r="47" spans="1:7" ht="48" customHeight="1">
      <c r="A47" s="89" t="s">
        <v>64</v>
      </c>
      <c r="B47" s="91" t="s">
        <v>48</v>
      </c>
      <c r="C47" s="78"/>
      <c r="D47" s="78"/>
      <c r="E47" s="78">
        <v>69958</v>
      </c>
      <c r="F47" s="78"/>
      <c r="G47" s="78"/>
    </row>
    <row r="48" spans="1:7" ht="28.5" customHeight="1">
      <c r="A48" s="215" t="s">
        <v>93</v>
      </c>
      <c r="B48" s="91" t="s">
        <v>48</v>
      </c>
      <c r="C48" s="78">
        <v>421978.8</v>
      </c>
      <c r="D48" s="78">
        <v>634328</v>
      </c>
      <c r="E48" s="78">
        <v>896112</v>
      </c>
      <c r="F48" s="78">
        <v>751012</v>
      </c>
      <c r="G48" s="78">
        <v>751012</v>
      </c>
    </row>
    <row r="49" spans="1:7" ht="52.5" customHeight="1">
      <c r="A49" s="208" t="s">
        <v>58</v>
      </c>
      <c r="B49" s="164" t="s">
        <v>48</v>
      </c>
      <c r="C49" s="209">
        <f>C46</f>
        <v>421978.8</v>
      </c>
      <c r="D49" s="209">
        <f>D46</f>
        <v>634328</v>
      </c>
      <c r="E49" s="209">
        <f>E46</f>
        <v>966070</v>
      </c>
      <c r="F49" s="209">
        <f>F46</f>
        <v>751012</v>
      </c>
      <c r="G49" s="209">
        <f>G46</f>
        <v>751012</v>
      </c>
    </row>
    <row r="50" spans="1:7" ht="15.75">
      <c r="A50" s="96"/>
      <c r="B50" s="96"/>
      <c r="C50" s="217"/>
      <c r="D50" s="218"/>
      <c r="E50" s="218"/>
      <c r="F50" s="218"/>
      <c r="G50" s="218"/>
    </row>
    <row r="51" spans="1:7" ht="15.75">
      <c r="A51" s="586" t="s">
        <v>92</v>
      </c>
      <c r="B51" s="586"/>
      <c r="C51" s="586"/>
      <c r="D51" s="586"/>
      <c r="E51" s="586"/>
      <c r="F51" s="586"/>
      <c r="G51" s="586"/>
    </row>
    <row r="52" spans="1:7" ht="35.25" customHeight="1">
      <c r="A52" s="203" t="s">
        <v>291</v>
      </c>
      <c r="B52" s="203"/>
      <c r="C52" s="203"/>
      <c r="D52" s="203"/>
      <c r="E52" s="203"/>
      <c r="F52" s="203"/>
      <c r="G52" s="203"/>
    </row>
    <row r="53" spans="1:7" ht="15.75">
      <c r="A53" s="588" t="s">
        <v>8</v>
      </c>
      <c r="B53" s="588"/>
      <c r="C53" s="588"/>
      <c r="D53" s="588"/>
      <c r="E53" s="588"/>
      <c r="F53" s="588"/>
      <c r="G53" s="588"/>
    </row>
    <row r="54" spans="1:7" ht="15.75">
      <c r="A54" s="93" t="s">
        <v>53</v>
      </c>
      <c r="B54" s="92"/>
      <c r="C54" s="92"/>
      <c r="D54" s="92"/>
      <c r="E54" s="92"/>
      <c r="F54" s="92"/>
      <c r="G54" s="92"/>
    </row>
    <row r="55" spans="1:7" ht="48" customHeight="1">
      <c r="A55" s="586" t="s">
        <v>292</v>
      </c>
      <c r="B55" s="586"/>
      <c r="C55" s="586"/>
      <c r="D55" s="586"/>
      <c r="E55" s="586"/>
      <c r="F55" s="586"/>
      <c r="G55" s="586"/>
    </row>
    <row r="56" spans="1:7" ht="15.75">
      <c r="A56" s="203"/>
      <c r="B56" s="167"/>
      <c r="C56" s="167"/>
      <c r="D56" s="167"/>
      <c r="E56" s="167"/>
      <c r="F56" s="167"/>
      <c r="G56" s="167"/>
    </row>
    <row r="57" spans="1:7" ht="35.25" customHeight="1">
      <c r="A57" s="587" t="s">
        <v>54</v>
      </c>
      <c r="B57" s="587" t="s">
        <v>31</v>
      </c>
      <c r="C57" s="91" t="s">
        <v>42</v>
      </c>
      <c r="D57" s="91" t="s">
        <v>43</v>
      </c>
      <c r="E57" s="587" t="s">
        <v>44</v>
      </c>
      <c r="F57" s="587"/>
      <c r="G57" s="587"/>
    </row>
    <row r="58" spans="1:7" ht="26.25" customHeight="1">
      <c r="A58" s="587"/>
      <c r="B58" s="587"/>
      <c r="C58" s="91" t="s">
        <v>45</v>
      </c>
      <c r="D58" s="91" t="s">
        <v>46</v>
      </c>
      <c r="E58" s="91" t="s">
        <v>35</v>
      </c>
      <c r="F58" s="91" t="s">
        <v>36</v>
      </c>
      <c r="G58" s="91" t="s">
        <v>37</v>
      </c>
    </row>
    <row r="59" spans="1:7" ht="63" customHeight="1">
      <c r="A59" s="140" t="s">
        <v>289</v>
      </c>
      <c r="B59" s="91" t="s">
        <v>290</v>
      </c>
      <c r="C59" s="91">
        <v>89546</v>
      </c>
      <c r="D59" s="91">
        <v>71363</v>
      </c>
      <c r="E59" s="91">
        <v>77944</v>
      </c>
      <c r="F59" s="91">
        <v>77407</v>
      </c>
      <c r="G59" s="91">
        <v>77407</v>
      </c>
    </row>
    <row r="60" spans="1:7" ht="15.75">
      <c r="A60" s="167"/>
      <c r="B60" s="167"/>
      <c r="C60" s="167"/>
      <c r="D60" s="167"/>
      <c r="E60" s="167"/>
      <c r="F60" s="167"/>
      <c r="G60" s="167"/>
    </row>
    <row r="61" spans="1:7" ht="31.5" customHeight="1">
      <c r="A61" s="587" t="s">
        <v>55</v>
      </c>
      <c r="B61" s="587" t="s">
        <v>31</v>
      </c>
      <c r="C61" s="91" t="s">
        <v>42</v>
      </c>
      <c r="D61" s="91" t="s">
        <v>43</v>
      </c>
      <c r="E61" s="587" t="s">
        <v>44</v>
      </c>
      <c r="F61" s="587"/>
      <c r="G61" s="587"/>
    </row>
    <row r="62" spans="1:7" ht="26.25" customHeight="1">
      <c r="A62" s="587"/>
      <c r="B62" s="587"/>
      <c r="C62" s="91" t="s">
        <v>45</v>
      </c>
      <c r="D62" s="91" t="s">
        <v>46</v>
      </c>
      <c r="E62" s="91" t="s">
        <v>35</v>
      </c>
      <c r="F62" s="91" t="s">
        <v>36</v>
      </c>
      <c r="G62" s="91" t="s">
        <v>37</v>
      </c>
    </row>
    <row r="63" spans="1:7" ht="42.75" customHeight="1">
      <c r="A63" s="222" t="s">
        <v>49</v>
      </c>
      <c r="B63" s="91" t="s">
        <v>48</v>
      </c>
      <c r="C63" s="78">
        <v>115122.2</v>
      </c>
      <c r="D63" s="78">
        <v>85929</v>
      </c>
      <c r="E63" s="78">
        <v>101393</v>
      </c>
      <c r="F63" s="78">
        <v>105956</v>
      </c>
      <c r="G63" s="78">
        <v>110724</v>
      </c>
    </row>
    <row r="64" spans="1:7" ht="45.75" customHeight="1">
      <c r="A64" s="208" t="s">
        <v>58</v>
      </c>
      <c r="B64" s="164" t="s">
        <v>48</v>
      </c>
      <c r="C64" s="209">
        <v>115122.2</v>
      </c>
      <c r="D64" s="209">
        <v>85929</v>
      </c>
      <c r="E64" s="209">
        <v>101393</v>
      </c>
      <c r="F64" s="209">
        <v>105956</v>
      </c>
      <c r="G64" s="209">
        <v>110724</v>
      </c>
    </row>
  </sheetData>
  <sheetProtection/>
  <mergeCells count="41">
    <mergeCell ref="A11:G11"/>
    <mergeCell ref="A12:G12"/>
    <mergeCell ref="A13:G13"/>
    <mergeCell ref="A14:G14"/>
    <mergeCell ref="A16:G16"/>
    <mergeCell ref="A18:G18"/>
    <mergeCell ref="A20:G20"/>
    <mergeCell ref="A21:G21"/>
    <mergeCell ref="A22:G22"/>
    <mergeCell ref="A23:G23"/>
    <mergeCell ref="A24:G24"/>
    <mergeCell ref="A26:A27"/>
    <mergeCell ref="B26:B27"/>
    <mergeCell ref="C26:C27"/>
    <mergeCell ref="D26:D27"/>
    <mergeCell ref="E26:G26"/>
    <mergeCell ref="A29:G29"/>
    <mergeCell ref="A30:A31"/>
    <mergeCell ref="B30:B31"/>
    <mergeCell ref="C30:C31"/>
    <mergeCell ref="D30:D31"/>
    <mergeCell ref="E30:G30"/>
    <mergeCell ref="A35:G35"/>
    <mergeCell ref="A37:G37"/>
    <mergeCell ref="A39:G39"/>
    <mergeCell ref="A40:A41"/>
    <mergeCell ref="B40:B41"/>
    <mergeCell ref="E40:G40"/>
    <mergeCell ref="A43:G43"/>
    <mergeCell ref="A44:A45"/>
    <mergeCell ref="B44:B45"/>
    <mergeCell ref="E44:G44"/>
    <mergeCell ref="A51:G51"/>
    <mergeCell ref="A53:G53"/>
    <mergeCell ref="A55:G55"/>
    <mergeCell ref="A57:A58"/>
    <mergeCell ref="B57:B58"/>
    <mergeCell ref="E57:G57"/>
    <mergeCell ref="A61:A62"/>
    <mergeCell ref="B61:B62"/>
    <mergeCell ref="E61:G6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G64"/>
  <sheetViews>
    <sheetView view="pageBreakPreview" zoomScaleSheetLayoutView="100" zoomScalePageLayoutView="0" workbookViewId="0" topLeftCell="A1">
      <selection activeCell="A34" sqref="A34"/>
    </sheetView>
  </sheetViews>
  <sheetFormatPr defaultColWidth="9.140625" defaultRowHeight="12.75"/>
  <cols>
    <col min="1" max="1" width="43.57421875" style="108" customWidth="1"/>
    <col min="2" max="2" width="19.421875" style="108" customWidth="1"/>
    <col min="3" max="3" width="14.140625" style="109" customWidth="1"/>
    <col min="4" max="4" width="16.28125" style="109" customWidth="1"/>
    <col min="5" max="5" width="15.28125" style="109" customWidth="1"/>
    <col min="6" max="6" width="14.140625" style="109" customWidth="1"/>
    <col min="7" max="7" width="9.7109375" style="109" bestFit="1" customWidth="1"/>
  </cols>
  <sheetData>
    <row r="1" s="93" customFormat="1" ht="15.75">
      <c r="D1" s="93" t="s">
        <v>105</v>
      </c>
    </row>
    <row r="2" s="93" customFormat="1" ht="15.75">
      <c r="D2" s="93" t="s">
        <v>16</v>
      </c>
    </row>
    <row r="3" s="93" customFormat="1" ht="15.75">
      <c r="D3" s="93" t="s">
        <v>17</v>
      </c>
    </row>
    <row r="4" spans="4:7" s="93" customFormat="1" ht="15" customHeight="1">
      <c r="D4" s="92" t="s">
        <v>479</v>
      </c>
      <c r="F4" s="92"/>
      <c r="G4" s="92"/>
    </row>
    <row r="5" spans="1:7" ht="15.75">
      <c r="A5" s="110"/>
      <c r="B5" s="110"/>
      <c r="C5" s="110"/>
      <c r="D5" s="93"/>
      <c r="E5" s="93"/>
      <c r="F5" s="93"/>
      <c r="G5" s="93"/>
    </row>
    <row r="6" spans="1:7" ht="15.75">
      <c r="A6" s="110"/>
      <c r="B6" s="110"/>
      <c r="C6" s="110"/>
      <c r="D6" s="93" t="s">
        <v>15</v>
      </c>
      <c r="E6" s="93"/>
      <c r="F6" s="93"/>
      <c r="G6" s="93"/>
    </row>
    <row r="7" spans="1:7" ht="15.75">
      <c r="A7" s="110"/>
      <c r="B7" s="110"/>
      <c r="C7" s="110"/>
      <c r="D7" s="93" t="s">
        <v>411</v>
      </c>
      <c r="E7" s="93"/>
      <c r="F7" s="93"/>
      <c r="G7" s="93"/>
    </row>
    <row r="8" spans="1:7" ht="15.75">
      <c r="A8" s="110"/>
      <c r="B8" s="110"/>
      <c r="C8" s="110"/>
      <c r="D8" s="92" t="s">
        <v>412</v>
      </c>
      <c r="E8" s="93"/>
      <c r="F8" s="92"/>
      <c r="G8" s="92"/>
    </row>
    <row r="9" spans="1:7" ht="15.75">
      <c r="A9" s="110"/>
      <c r="B9" s="110"/>
      <c r="C9" s="110"/>
      <c r="D9" s="93" t="s">
        <v>426</v>
      </c>
      <c r="E9" s="93"/>
      <c r="F9" s="93"/>
      <c r="G9" s="93"/>
    </row>
    <row r="10" spans="1:7" ht="15.75">
      <c r="A10" s="110"/>
      <c r="B10" s="110"/>
      <c r="C10" s="110"/>
      <c r="D10" s="110"/>
      <c r="E10" s="110"/>
      <c r="F10" s="110"/>
      <c r="G10" s="110"/>
    </row>
    <row r="11" spans="1:7" ht="15.75">
      <c r="A11" s="563" t="s">
        <v>18</v>
      </c>
      <c r="B11" s="563"/>
      <c r="C11" s="563"/>
      <c r="D11" s="563"/>
      <c r="E11" s="563"/>
      <c r="F11" s="563"/>
      <c r="G11" s="563"/>
    </row>
    <row r="12" spans="1:7" ht="15.75">
      <c r="A12" s="564" t="s">
        <v>19</v>
      </c>
      <c r="B12" s="564"/>
      <c r="C12" s="564"/>
      <c r="D12" s="564"/>
      <c r="E12" s="564"/>
      <c r="F12" s="564"/>
      <c r="G12" s="564"/>
    </row>
    <row r="13" spans="1:7" ht="15.75">
      <c r="A13" s="565" t="s">
        <v>20</v>
      </c>
      <c r="B13" s="565"/>
      <c r="C13" s="565"/>
      <c r="D13" s="565"/>
      <c r="E13" s="565"/>
      <c r="F13" s="565"/>
      <c r="G13" s="565"/>
    </row>
    <row r="14" spans="1:7" ht="15.75">
      <c r="A14" s="563" t="s">
        <v>21</v>
      </c>
      <c r="B14" s="563"/>
      <c r="C14" s="563"/>
      <c r="D14" s="563"/>
      <c r="E14" s="563"/>
      <c r="F14" s="563"/>
      <c r="G14" s="563"/>
    </row>
    <row r="15" spans="1:7" ht="15.75">
      <c r="A15" s="114"/>
      <c r="B15" s="114"/>
      <c r="C15" s="115"/>
      <c r="D15" s="115"/>
      <c r="E15" s="115"/>
      <c r="F15" s="115"/>
      <c r="G15" s="115"/>
    </row>
    <row r="16" spans="1:7" ht="21.75" customHeight="1">
      <c r="A16" s="503" t="s">
        <v>230</v>
      </c>
      <c r="B16" s="503"/>
      <c r="C16" s="503"/>
      <c r="D16" s="503"/>
      <c r="E16" s="503"/>
      <c r="F16" s="503"/>
      <c r="G16" s="503"/>
    </row>
    <row r="17" spans="1:7" ht="21.75" customHeight="1">
      <c r="A17" s="521" t="s">
        <v>107</v>
      </c>
      <c r="B17" s="521"/>
      <c r="C17" s="521"/>
      <c r="D17" s="521"/>
      <c r="E17" s="521"/>
      <c r="F17" s="521"/>
      <c r="G17" s="521"/>
    </row>
    <row r="18" spans="1:7" ht="95.25" customHeight="1">
      <c r="A18" s="496" t="s">
        <v>508</v>
      </c>
      <c r="B18" s="496"/>
      <c r="C18" s="496"/>
      <c r="D18" s="496"/>
      <c r="E18" s="496"/>
      <c r="F18" s="496"/>
      <c r="G18" s="496"/>
    </row>
    <row r="19" s="561" customFormat="1" ht="18.75" customHeight="1">
      <c r="A19" s="655" t="s">
        <v>238</v>
      </c>
    </row>
    <row r="20" spans="1:7" ht="15.75">
      <c r="A20" s="499" t="s">
        <v>25</v>
      </c>
      <c r="B20" s="499"/>
      <c r="C20" s="499"/>
      <c r="D20" s="499"/>
      <c r="E20" s="499"/>
      <c r="F20" s="499"/>
      <c r="G20" s="499"/>
    </row>
    <row r="21" spans="1:7" ht="36.75" customHeight="1">
      <c r="A21" s="519" t="s">
        <v>9</v>
      </c>
      <c r="B21" s="519"/>
      <c r="C21" s="519"/>
      <c r="D21" s="519"/>
      <c r="E21" s="519"/>
      <c r="F21" s="519"/>
      <c r="G21" s="519"/>
    </row>
    <row r="22" spans="1:7" ht="15.75">
      <c r="A22" s="67" t="s">
        <v>27</v>
      </c>
      <c r="B22" s="26"/>
      <c r="C22" s="26"/>
      <c r="D22" s="26"/>
      <c r="E22" s="26"/>
      <c r="F22" s="26"/>
      <c r="G22" s="26"/>
    </row>
    <row r="23" spans="1:7" ht="15.75">
      <c r="A23" s="519" t="s">
        <v>28</v>
      </c>
      <c r="B23" s="519"/>
      <c r="C23" s="519"/>
      <c r="D23" s="519"/>
      <c r="E23" s="519"/>
      <c r="F23" s="519"/>
      <c r="G23" s="519"/>
    </row>
    <row r="24" spans="1:7" ht="53.25" customHeight="1">
      <c r="A24" s="496" t="s">
        <v>231</v>
      </c>
      <c r="B24" s="496"/>
      <c r="C24" s="496"/>
      <c r="D24" s="496"/>
      <c r="E24" s="496"/>
      <c r="F24" s="496"/>
      <c r="G24" s="496"/>
    </row>
    <row r="25" spans="1:7" s="27" customFormat="1" ht="15.75">
      <c r="A25" s="31" t="s">
        <v>29</v>
      </c>
      <c r="B25" s="32"/>
      <c r="C25" s="32"/>
      <c r="D25" s="32"/>
      <c r="E25" s="32"/>
      <c r="F25" s="32"/>
      <c r="G25" s="32"/>
    </row>
    <row r="26" spans="1:7" ht="15.75" customHeight="1">
      <c r="A26" s="649" t="s">
        <v>30</v>
      </c>
      <c r="B26" s="649" t="s">
        <v>31</v>
      </c>
      <c r="C26" s="649" t="s">
        <v>32</v>
      </c>
      <c r="D26" s="649" t="s">
        <v>33</v>
      </c>
      <c r="E26" s="652" t="s">
        <v>34</v>
      </c>
      <c r="F26" s="653"/>
      <c r="G26" s="654"/>
    </row>
    <row r="27" spans="1:7" ht="15.75">
      <c r="A27" s="650"/>
      <c r="B27" s="651"/>
      <c r="C27" s="651"/>
      <c r="D27" s="651"/>
      <c r="E27" s="153" t="s">
        <v>35</v>
      </c>
      <c r="F27" s="153" t="s">
        <v>36</v>
      </c>
      <c r="G27" s="153" t="s">
        <v>37</v>
      </c>
    </row>
    <row r="28" spans="1:7" ht="31.5">
      <c r="A28" s="226" t="s">
        <v>232</v>
      </c>
      <c r="B28" s="127" t="s">
        <v>31</v>
      </c>
      <c r="C28" s="129">
        <v>2</v>
      </c>
      <c r="D28" s="129">
        <v>2</v>
      </c>
      <c r="E28" s="129">
        <v>2</v>
      </c>
      <c r="F28" s="129">
        <v>2</v>
      </c>
      <c r="G28" s="129">
        <v>2</v>
      </c>
    </row>
    <row r="29" spans="1:7" ht="2.25" customHeight="1">
      <c r="A29" s="118"/>
      <c r="B29" s="514"/>
      <c r="C29" s="514"/>
      <c r="D29" s="514"/>
      <c r="E29" s="514"/>
      <c r="F29" s="514"/>
      <c r="G29" s="514"/>
    </row>
    <row r="30" spans="1:7" ht="102" customHeight="1">
      <c r="A30" s="500" t="s">
        <v>233</v>
      </c>
      <c r="B30" s="500"/>
      <c r="C30" s="500"/>
      <c r="D30" s="500"/>
      <c r="E30" s="500"/>
      <c r="F30" s="500"/>
      <c r="G30" s="500"/>
    </row>
    <row r="31" spans="1:7" ht="15.75">
      <c r="A31" s="615" t="s">
        <v>40</v>
      </c>
      <c r="B31" s="616"/>
      <c r="C31" s="616"/>
      <c r="D31" s="616"/>
      <c r="E31" s="616"/>
      <c r="F31" s="616"/>
      <c r="G31" s="617"/>
    </row>
    <row r="32" spans="1:7" ht="31.5">
      <c r="A32" s="119" t="s">
        <v>41</v>
      </c>
      <c r="B32" s="530" t="s">
        <v>31</v>
      </c>
      <c r="C32" s="188" t="s">
        <v>42</v>
      </c>
      <c r="D32" s="188" t="s">
        <v>43</v>
      </c>
      <c r="E32" s="535" t="s">
        <v>44</v>
      </c>
      <c r="F32" s="536"/>
      <c r="G32" s="537"/>
    </row>
    <row r="33" spans="1:7" ht="15.75">
      <c r="A33" s="120"/>
      <c r="B33" s="534"/>
      <c r="C33" s="192" t="s">
        <v>45</v>
      </c>
      <c r="D33" s="192" t="s">
        <v>46</v>
      </c>
      <c r="E33" s="192" t="s">
        <v>35</v>
      </c>
      <c r="F33" s="192" t="s">
        <v>36</v>
      </c>
      <c r="G33" s="192" t="s">
        <v>37</v>
      </c>
    </row>
    <row r="34" spans="1:7" ht="30">
      <c r="A34" s="121" t="s">
        <v>47</v>
      </c>
      <c r="B34" s="188" t="s">
        <v>48</v>
      </c>
      <c r="C34" s="122">
        <f>C45</f>
        <v>1854.4</v>
      </c>
      <c r="D34" s="122">
        <f>D45</f>
        <v>2582.9</v>
      </c>
      <c r="E34" s="122">
        <f>E45</f>
        <v>12203</v>
      </c>
      <c r="F34" s="122">
        <f>F45</f>
        <v>12541</v>
      </c>
      <c r="G34" s="122">
        <f>G45</f>
        <v>12541</v>
      </c>
    </row>
    <row r="35" spans="1:7" ht="15.75">
      <c r="A35" s="121" t="s">
        <v>49</v>
      </c>
      <c r="B35" s="188" t="s">
        <v>48</v>
      </c>
      <c r="C35" s="122">
        <f>C63</f>
        <v>64054</v>
      </c>
      <c r="D35" s="122">
        <f>D63</f>
        <v>65957</v>
      </c>
      <c r="E35" s="122">
        <f>E63</f>
        <v>67246</v>
      </c>
      <c r="F35" s="122">
        <f>F63</f>
        <v>68593</v>
      </c>
      <c r="G35" s="122">
        <f>G63</f>
        <v>70000</v>
      </c>
    </row>
    <row r="36" spans="1:7" ht="31.5">
      <c r="A36" s="123" t="s">
        <v>50</v>
      </c>
      <c r="B36" s="124" t="s">
        <v>48</v>
      </c>
      <c r="C36" s="125">
        <f>SUM(C34:C35)</f>
        <v>65908.4</v>
      </c>
      <c r="D36" s="125">
        <f>SUM(D34:D35)</f>
        <v>68539.9</v>
      </c>
      <c r="E36" s="125">
        <f>SUM(E34:E35)</f>
        <v>79449</v>
      </c>
      <c r="F36" s="125">
        <f>SUM(F34:F35)</f>
        <v>81134</v>
      </c>
      <c r="G36" s="125">
        <f>SUM(G34:G35)</f>
        <v>82541</v>
      </c>
    </row>
    <row r="37" spans="1:7" ht="21.75" customHeight="1">
      <c r="A37" s="503" t="s">
        <v>143</v>
      </c>
      <c r="B37" s="503"/>
      <c r="C37" s="503"/>
      <c r="D37" s="503"/>
      <c r="E37" s="503"/>
      <c r="F37" s="503"/>
      <c r="G37" s="503"/>
    </row>
    <row r="38" spans="1:7" ht="18" customHeight="1">
      <c r="A38" s="187" t="s">
        <v>245</v>
      </c>
      <c r="B38" s="116"/>
      <c r="C38" s="116"/>
      <c r="D38" s="116"/>
      <c r="E38" s="116"/>
      <c r="F38" s="116"/>
      <c r="G38" s="116"/>
    </row>
    <row r="39" spans="1:7" ht="32.25" customHeight="1">
      <c r="A39" s="519" t="s">
        <v>8</v>
      </c>
      <c r="B39" s="519"/>
      <c r="C39" s="519"/>
      <c r="D39" s="519"/>
      <c r="E39" s="519"/>
      <c r="F39" s="519"/>
      <c r="G39" s="519"/>
    </row>
    <row r="40" spans="1:7" ht="15.75">
      <c r="A40" s="11" t="s">
        <v>53</v>
      </c>
      <c r="B40" s="27"/>
      <c r="C40" s="27"/>
      <c r="D40" s="27"/>
      <c r="E40" s="27"/>
      <c r="F40" s="27"/>
      <c r="G40" s="27"/>
    </row>
    <row r="41" spans="1:7" ht="105.75" customHeight="1">
      <c r="A41" s="500" t="s">
        <v>233</v>
      </c>
      <c r="B41" s="500"/>
      <c r="C41" s="500"/>
      <c r="D41" s="500"/>
      <c r="E41" s="500"/>
      <c r="F41" s="500"/>
      <c r="G41" s="500"/>
    </row>
    <row r="42" spans="1:7" ht="15">
      <c r="A42" s="502"/>
      <c r="B42" s="502"/>
      <c r="C42" s="502"/>
      <c r="D42" s="502"/>
      <c r="E42" s="502"/>
      <c r="F42" s="502"/>
      <c r="G42" s="502"/>
    </row>
    <row r="43" spans="1:7" ht="31.5">
      <c r="A43" s="530" t="s">
        <v>55</v>
      </c>
      <c r="B43" s="497" t="s">
        <v>31</v>
      </c>
      <c r="C43" s="188" t="s">
        <v>42</v>
      </c>
      <c r="D43" s="188" t="s">
        <v>43</v>
      </c>
      <c r="E43" s="497" t="s">
        <v>44</v>
      </c>
      <c r="F43" s="497"/>
      <c r="G43" s="497"/>
    </row>
    <row r="44" spans="1:7" ht="15.75">
      <c r="A44" s="531"/>
      <c r="B44" s="497"/>
      <c r="C44" s="188" t="s">
        <v>45</v>
      </c>
      <c r="D44" s="188" t="s">
        <v>46</v>
      </c>
      <c r="E44" s="188" t="s">
        <v>35</v>
      </c>
      <c r="F44" s="188" t="s">
        <v>36</v>
      </c>
      <c r="G44" s="188" t="s">
        <v>37</v>
      </c>
    </row>
    <row r="45" spans="1:7" ht="30">
      <c r="A45" s="130" t="s">
        <v>47</v>
      </c>
      <c r="B45" s="188" t="s">
        <v>48</v>
      </c>
      <c r="C45" s="122">
        <f>SUM(C46:C46)</f>
        <v>1854.4</v>
      </c>
      <c r="D45" s="122">
        <f>SUM(D46:D46)</f>
        <v>2582.9</v>
      </c>
      <c r="E45" s="122">
        <f>SUM(E46:E46)</f>
        <v>12203</v>
      </c>
      <c r="F45" s="122">
        <f>SUM(F46:F46)</f>
        <v>12541</v>
      </c>
      <c r="G45" s="122">
        <f>SUM(G46:G46)</f>
        <v>12541</v>
      </c>
    </row>
    <row r="46" spans="1:7" ht="15.75">
      <c r="A46" s="131" t="s">
        <v>197</v>
      </c>
      <c r="B46" s="188" t="s">
        <v>48</v>
      </c>
      <c r="C46" s="122">
        <v>1854.4</v>
      </c>
      <c r="D46" s="132">
        <v>2582.9</v>
      </c>
      <c r="E46" s="132">
        <f>12541-338</f>
        <v>12203</v>
      </c>
      <c r="F46" s="132">
        <v>12541</v>
      </c>
      <c r="G46" s="132">
        <v>12541</v>
      </c>
    </row>
    <row r="47" spans="1:7" ht="31.5">
      <c r="A47" s="123" t="s">
        <v>58</v>
      </c>
      <c r="B47" s="124" t="s">
        <v>48</v>
      </c>
      <c r="C47" s="125">
        <f>C45</f>
        <v>1854.4</v>
      </c>
      <c r="D47" s="125">
        <f>D45</f>
        <v>2582.9</v>
      </c>
      <c r="E47" s="125">
        <f>E45</f>
        <v>12203</v>
      </c>
      <c r="F47" s="125">
        <f>F45</f>
        <v>12541</v>
      </c>
      <c r="G47" s="125">
        <f>G45</f>
        <v>12541</v>
      </c>
    </row>
    <row r="48" spans="1:7" ht="15.75">
      <c r="A48" s="133"/>
      <c r="B48" s="134"/>
      <c r="C48" s="135"/>
      <c r="D48" s="135"/>
      <c r="E48" s="135"/>
      <c r="F48" s="135"/>
      <c r="G48" s="135"/>
    </row>
    <row r="49" spans="1:7" ht="15.75">
      <c r="A49" s="503" t="s">
        <v>109</v>
      </c>
      <c r="B49" s="503"/>
      <c r="C49" s="503"/>
      <c r="D49" s="503"/>
      <c r="E49" s="503"/>
      <c r="F49" s="503"/>
      <c r="G49" s="503"/>
    </row>
    <row r="50" spans="1:7" ht="15.75">
      <c r="A50" s="133" t="s">
        <v>60</v>
      </c>
      <c r="B50" s="133"/>
      <c r="C50" s="133"/>
      <c r="D50" s="133"/>
      <c r="E50" s="133"/>
      <c r="F50" s="133"/>
      <c r="G50" s="133"/>
    </row>
    <row r="51" spans="1:7" ht="31.5" customHeight="1">
      <c r="A51" s="496" t="s">
        <v>255</v>
      </c>
      <c r="B51" s="496"/>
      <c r="C51" s="496"/>
      <c r="D51" s="496"/>
      <c r="E51" s="496"/>
      <c r="F51" s="496"/>
      <c r="G51" s="496"/>
    </row>
    <row r="52" spans="1:7" ht="15.75">
      <c r="A52" s="11" t="s">
        <v>53</v>
      </c>
      <c r="B52" s="27"/>
      <c r="C52" s="27"/>
      <c r="D52" s="27"/>
      <c r="E52" s="27"/>
      <c r="F52" s="27"/>
      <c r="G52" s="27"/>
    </row>
    <row r="53" spans="1:7" ht="110.25" customHeight="1">
      <c r="A53" s="500" t="s">
        <v>3</v>
      </c>
      <c r="B53" s="500"/>
      <c r="C53" s="500"/>
      <c r="D53" s="500"/>
      <c r="E53" s="500"/>
      <c r="F53" s="500"/>
      <c r="G53" s="500"/>
    </row>
    <row r="54" spans="1:7" ht="15.75">
      <c r="A54" s="133"/>
      <c r="B54" s="114"/>
      <c r="C54" s="114"/>
      <c r="D54" s="114"/>
      <c r="E54" s="114"/>
      <c r="F54" s="114"/>
      <c r="G54" s="114"/>
    </row>
    <row r="55" spans="1:7" ht="31.5">
      <c r="A55" s="497" t="s">
        <v>54</v>
      </c>
      <c r="B55" s="497" t="s">
        <v>31</v>
      </c>
      <c r="C55" s="188" t="s">
        <v>42</v>
      </c>
      <c r="D55" s="188" t="s">
        <v>43</v>
      </c>
      <c r="E55" s="497" t="s">
        <v>44</v>
      </c>
      <c r="F55" s="497"/>
      <c r="G55" s="497"/>
    </row>
    <row r="56" spans="1:7" ht="15.75">
      <c r="A56" s="497"/>
      <c r="B56" s="497"/>
      <c r="C56" s="188" t="s">
        <v>45</v>
      </c>
      <c r="D56" s="188" t="s">
        <v>46</v>
      </c>
      <c r="E56" s="188" t="s">
        <v>35</v>
      </c>
      <c r="F56" s="188" t="s">
        <v>36</v>
      </c>
      <c r="G56" s="188" t="s">
        <v>37</v>
      </c>
    </row>
    <row r="57" spans="1:7" ht="15.75">
      <c r="A57" s="193" t="s">
        <v>234</v>
      </c>
      <c r="B57" s="127" t="s">
        <v>38</v>
      </c>
      <c r="C57" s="127">
        <v>100</v>
      </c>
      <c r="D57" s="127">
        <v>100</v>
      </c>
      <c r="E57" s="129">
        <v>100</v>
      </c>
      <c r="F57" s="127">
        <v>100</v>
      </c>
      <c r="G57" s="127">
        <v>100</v>
      </c>
    </row>
    <row r="58" spans="1:7" ht="15.75">
      <c r="A58" s="193" t="s">
        <v>235</v>
      </c>
      <c r="B58" s="127" t="s">
        <v>38</v>
      </c>
      <c r="C58" s="129">
        <v>100</v>
      </c>
      <c r="D58" s="129">
        <v>100</v>
      </c>
      <c r="E58" s="129">
        <v>100</v>
      </c>
      <c r="F58" s="129">
        <v>100</v>
      </c>
      <c r="G58" s="129">
        <v>100</v>
      </c>
    </row>
    <row r="59" spans="1:7" ht="31.5">
      <c r="A59" s="193" t="s">
        <v>236</v>
      </c>
      <c r="B59" s="129" t="s">
        <v>237</v>
      </c>
      <c r="C59" s="129">
        <v>5</v>
      </c>
      <c r="D59" s="129">
        <v>5</v>
      </c>
      <c r="E59" s="129">
        <v>5</v>
      </c>
      <c r="F59" s="129">
        <v>5</v>
      </c>
      <c r="G59" s="129">
        <v>5</v>
      </c>
    </row>
    <row r="60" spans="1:7" ht="15.75">
      <c r="A60" s="114"/>
      <c r="B60" s="114"/>
      <c r="C60" s="114"/>
      <c r="D60" s="114"/>
      <c r="E60" s="114"/>
      <c r="F60" s="114"/>
      <c r="G60" s="114"/>
    </row>
    <row r="61" spans="1:7" ht="31.5">
      <c r="A61" s="497" t="s">
        <v>55</v>
      </c>
      <c r="B61" s="497" t="s">
        <v>31</v>
      </c>
      <c r="C61" s="188" t="s">
        <v>42</v>
      </c>
      <c r="D61" s="188" t="s">
        <v>43</v>
      </c>
      <c r="E61" s="497" t="s">
        <v>44</v>
      </c>
      <c r="F61" s="497"/>
      <c r="G61" s="497"/>
    </row>
    <row r="62" spans="1:7" ht="15.75">
      <c r="A62" s="497"/>
      <c r="B62" s="497"/>
      <c r="C62" s="188" t="s">
        <v>45</v>
      </c>
      <c r="D62" s="188" t="s">
        <v>46</v>
      </c>
      <c r="E62" s="188" t="s">
        <v>35</v>
      </c>
      <c r="F62" s="188" t="s">
        <v>36</v>
      </c>
      <c r="G62" s="188" t="s">
        <v>37</v>
      </c>
    </row>
    <row r="63" spans="1:7" ht="15.75">
      <c r="A63" s="136" t="s">
        <v>49</v>
      </c>
      <c r="B63" s="188" t="s">
        <v>48</v>
      </c>
      <c r="C63" s="122">
        <v>64054</v>
      </c>
      <c r="D63" s="132">
        <v>65957</v>
      </c>
      <c r="E63" s="132">
        <v>67246</v>
      </c>
      <c r="F63" s="132">
        <v>68593</v>
      </c>
      <c r="G63" s="132">
        <v>70000</v>
      </c>
    </row>
    <row r="64" spans="1:7" ht="31.5">
      <c r="A64" s="123" t="s">
        <v>58</v>
      </c>
      <c r="B64" s="124" t="s">
        <v>48</v>
      </c>
      <c r="C64" s="125">
        <f>SUM(C63)</f>
        <v>64054</v>
      </c>
      <c r="D64" s="125">
        <f>SUM(D63)</f>
        <v>65957</v>
      </c>
      <c r="E64" s="125">
        <f>SUM(E63)</f>
        <v>67246</v>
      </c>
      <c r="F64" s="125">
        <f>SUM(F63)</f>
        <v>68593</v>
      </c>
      <c r="G64" s="125">
        <f>SUM(G63)</f>
        <v>70000</v>
      </c>
    </row>
  </sheetData>
  <sheetProtection/>
  <mergeCells count="38">
    <mergeCell ref="D26:D27"/>
    <mergeCell ref="E26:G26"/>
    <mergeCell ref="A21:G21"/>
    <mergeCell ref="A23:G23"/>
    <mergeCell ref="A19:IV19"/>
    <mergeCell ref="A11:G11"/>
    <mergeCell ref="A14:G14"/>
    <mergeCell ref="A16:G16"/>
    <mergeCell ref="A17:G17"/>
    <mergeCell ref="A18:G18"/>
    <mergeCell ref="A12:G12"/>
    <mergeCell ref="A13:G13"/>
    <mergeCell ref="A31:G31"/>
    <mergeCell ref="B32:B33"/>
    <mergeCell ref="E32:G32"/>
    <mergeCell ref="A20:G20"/>
    <mergeCell ref="A24:G24"/>
    <mergeCell ref="A26:A27"/>
    <mergeCell ref="B26:B27"/>
    <mergeCell ref="C26:C27"/>
    <mergeCell ref="B29:G29"/>
    <mergeCell ref="A30:G30"/>
    <mergeCell ref="A37:G37"/>
    <mergeCell ref="B55:B56"/>
    <mergeCell ref="E55:G55"/>
    <mergeCell ref="A41:G41"/>
    <mergeCell ref="A42:G42"/>
    <mergeCell ref="A43:A44"/>
    <mergeCell ref="B43:B44"/>
    <mergeCell ref="E43:G43"/>
    <mergeCell ref="A39:G39"/>
    <mergeCell ref="A61:A62"/>
    <mergeCell ref="B61:B62"/>
    <mergeCell ref="E61:G61"/>
    <mergeCell ref="A49:G49"/>
    <mergeCell ref="A51:G51"/>
    <mergeCell ref="A53:G53"/>
    <mergeCell ref="A55:A56"/>
  </mergeCells>
  <printOptions/>
  <pageMargins left="0.7" right="0.7" top="0.75" bottom="0.75" header="0.3" footer="0.3"/>
  <pageSetup horizontalDpi="600" verticalDpi="600" orientation="landscape" paperSize="9" scale="97" r:id="rId1"/>
</worksheet>
</file>

<file path=xl/worksheets/sheet22.xml><?xml version="1.0" encoding="utf-8"?>
<worksheet xmlns="http://schemas.openxmlformats.org/spreadsheetml/2006/main" xmlns:r="http://schemas.openxmlformats.org/officeDocument/2006/relationships">
  <dimension ref="A1:G59"/>
  <sheetViews>
    <sheetView view="pageBreakPreview" zoomScaleSheetLayoutView="100" workbookViewId="0" topLeftCell="A1">
      <selection activeCell="A34" sqref="A34"/>
    </sheetView>
  </sheetViews>
  <sheetFormatPr defaultColWidth="9.140625" defaultRowHeight="12.75"/>
  <cols>
    <col min="1" max="1" width="43.57421875" style="108" customWidth="1"/>
    <col min="2" max="2" width="12.8515625" style="108" customWidth="1"/>
    <col min="3" max="3" width="14.140625" style="109" customWidth="1"/>
    <col min="4" max="4" width="16.28125" style="109" customWidth="1"/>
    <col min="5" max="5" width="15.28125" style="109" customWidth="1"/>
    <col min="6" max="6" width="14.140625" style="109" customWidth="1"/>
    <col min="7" max="7" width="14.00390625" style="109" customWidth="1"/>
  </cols>
  <sheetData>
    <row r="1" s="93" customFormat="1" ht="15.75">
      <c r="D1" s="93" t="s">
        <v>531</v>
      </c>
    </row>
    <row r="2" s="93" customFormat="1" ht="15.75">
      <c r="D2" s="93" t="s">
        <v>16</v>
      </c>
    </row>
    <row r="3" s="93" customFormat="1" ht="15.75">
      <c r="D3" s="93" t="s">
        <v>17</v>
      </c>
    </row>
    <row r="4" spans="4:7" s="93" customFormat="1" ht="15" customHeight="1">
      <c r="D4" s="541" t="s">
        <v>479</v>
      </c>
      <c r="E4" s="541"/>
      <c r="F4" s="541"/>
      <c r="G4" s="541"/>
    </row>
    <row r="5" s="93" customFormat="1" ht="15" customHeight="1"/>
    <row r="6" s="93" customFormat="1" ht="15.75">
      <c r="D6" s="93" t="s">
        <v>530</v>
      </c>
    </row>
    <row r="7" s="93" customFormat="1" ht="15.75">
      <c r="D7" s="93" t="s">
        <v>16</v>
      </c>
    </row>
    <row r="8" s="93" customFormat="1" ht="15.75">
      <c r="D8" s="93" t="s">
        <v>17</v>
      </c>
    </row>
    <row r="9" spans="4:7" s="93" customFormat="1" ht="15" customHeight="1">
      <c r="D9" s="92" t="s">
        <v>534</v>
      </c>
      <c r="F9" s="92"/>
      <c r="G9" s="92"/>
    </row>
    <row r="10" s="93" customFormat="1" ht="15" customHeight="1"/>
    <row r="11" spans="1:7" ht="15.75">
      <c r="A11" s="660" t="s">
        <v>18</v>
      </c>
      <c r="B11" s="660"/>
      <c r="C11" s="660"/>
      <c r="D11" s="660"/>
      <c r="E11" s="660"/>
      <c r="F11" s="660"/>
      <c r="G11" s="660"/>
    </row>
    <row r="12" spans="1:7" ht="15.75">
      <c r="A12" s="400"/>
      <c r="B12" s="661" t="s">
        <v>19</v>
      </c>
      <c r="C12" s="661"/>
      <c r="D12" s="661"/>
      <c r="E12" s="661"/>
      <c r="F12" s="401"/>
      <c r="G12" s="401"/>
    </row>
    <row r="13" spans="1:7" ht="15.75">
      <c r="A13" s="400"/>
      <c r="B13" s="662" t="s">
        <v>20</v>
      </c>
      <c r="C13" s="662"/>
      <c r="D13" s="662"/>
      <c r="E13" s="662"/>
      <c r="F13" s="402"/>
      <c r="G13" s="402"/>
    </row>
    <row r="14" spans="1:7" ht="15.75">
      <c r="A14" s="660" t="s">
        <v>21</v>
      </c>
      <c r="B14" s="660"/>
      <c r="C14" s="660"/>
      <c r="D14" s="660"/>
      <c r="E14" s="660"/>
      <c r="F14" s="660"/>
      <c r="G14" s="660"/>
    </row>
    <row r="15" spans="1:7" ht="15.75">
      <c r="A15" s="403"/>
      <c r="B15" s="403"/>
      <c r="C15" s="404"/>
      <c r="D15" s="404"/>
      <c r="E15" s="404"/>
      <c r="F15" s="404"/>
      <c r="G15" s="404"/>
    </row>
    <row r="16" spans="1:7" ht="16.5" customHeight="1">
      <c r="A16" s="657" t="s">
        <v>442</v>
      </c>
      <c r="B16" s="663"/>
      <c r="C16" s="663"/>
      <c r="D16" s="663"/>
      <c r="E16" s="663"/>
      <c r="F16" s="663"/>
      <c r="G16" s="663"/>
    </row>
    <row r="17" spans="1:7" ht="15" customHeight="1">
      <c r="A17" s="656" t="s">
        <v>443</v>
      </c>
      <c r="B17" s="656"/>
      <c r="C17" s="656"/>
      <c r="D17" s="656"/>
      <c r="E17" s="656"/>
      <c r="F17" s="656"/>
      <c r="G17" s="656"/>
    </row>
    <row r="18" spans="1:7" ht="29.25" customHeight="1">
      <c r="A18" s="657" t="s">
        <v>444</v>
      </c>
      <c r="B18" s="657"/>
      <c r="C18" s="657"/>
      <c r="D18" s="657"/>
      <c r="E18" s="657"/>
      <c r="F18" s="657"/>
      <c r="G18" s="657"/>
    </row>
    <row r="19" spans="1:7" ht="15.75">
      <c r="A19" s="399" t="s">
        <v>445</v>
      </c>
      <c r="B19" s="405"/>
      <c r="C19" s="405"/>
      <c r="D19" s="405"/>
      <c r="E19" s="405"/>
      <c r="F19" s="405"/>
      <c r="G19" s="405"/>
    </row>
    <row r="20" spans="1:7" ht="12.75" customHeight="1">
      <c r="A20" s="658" t="s">
        <v>446</v>
      </c>
      <c r="B20" s="658"/>
      <c r="C20" s="658"/>
      <c r="D20" s="658"/>
      <c r="E20" s="658"/>
      <c r="F20" s="658"/>
      <c r="G20" s="658"/>
    </row>
    <row r="21" spans="1:7" ht="15.75">
      <c r="A21" s="658" t="s">
        <v>447</v>
      </c>
      <c r="B21" s="658"/>
      <c r="C21" s="658"/>
      <c r="D21" s="658"/>
      <c r="E21" s="658"/>
      <c r="F21" s="658"/>
      <c r="G21" s="658"/>
    </row>
    <row r="22" spans="1:7" ht="15.75" customHeight="1">
      <c r="A22" s="664" t="s">
        <v>419</v>
      </c>
      <c r="B22" s="664"/>
      <c r="C22" s="664"/>
      <c r="D22" s="664"/>
      <c r="E22" s="664"/>
      <c r="F22" s="664"/>
      <c r="G22" s="664"/>
    </row>
    <row r="23" spans="1:7" ht="15.75" customHeight="1">
      <c r="A23" s="399" t="s">
        <v>418</v>
      </c>
      <c r="B23" s="405"/>
      <c r="C23" s="405"/>
      <c r="D23" s="405"/>
      <c r="E23" s="405"/>
      <c r="F23" s="405"/>
      <c r="G23" s="405"/>
    </row>
    <row r="24" spans="1:7" ht="12" customHeight="1">
      <c r="A24" s="402"/>
      <c r="B24" s="402"/>
      <c r="C24" s="402"/>
      <c r="D24" s="402"/>
      <c r="E24" s="402"/>
      <c r="F24" s="402"/>
      <c r="G24" s="402"/>
    </row>
    <row r="25" spans="1:7" ht="32.25" customHeight="1">
      <c r="A25" s="657" t="s">
        <v>448</v>
      </c>
      <c r="B25" s="657"/>
      <c r="C25" s="657"/>
      <c r="D25" s="657"/>
      <c r="E25" s="657"/>
      <c r="F25" s="657"/>
      <c r="G25" s="657"/>
    </row>
    <row r="26" spans="1:7" ht="18" customHeight="1">
      <c r="A26" s="659" t="s">
        <v>435</v>
      </c>
      <c r="B26" s="659"/>
      <c r="C26" s="659"/>
      <c r="D26" s="659"/>
      <c r="E26" s="659"/>
      <c r="F26" s="659"/>
      <c r="G26" s="659"/>
    </row>
    <row r="27" spans="1:7" ht="15.75" customHeight="1">
      <c r="A27" s="504" t="s">
        <v>30</v>
      </c>
      <c r="B27" s="504" t="s">
        <v>31</v>
      </c>
      <c r="C27" s="504" t="s">
        <v>32</v>
      </c>
      <c r="D27" s="504" t="s">
        <v>33</v>
      </c>
      <c r="E27" s="504" t="s">
        <v>34</v>
      </c>
      <c r="F27" s="504"/>
      <c r="G27" s="504"/>
    </row>
    <row r="28" spans="1:7" ht="15.75">
      <c r="A28" s="504"/>
      <c r="B28" s="504"/>
      <c r="C28" s="504"/>
      <c r="D28" s="504"/>
      <c r="E28" s="394" t="s">
        <v>35</v>
      </c>
      <c r="F28" s="394" t="s">
        <v>36</v>
      </c>
      <c r="G28" s="394" t="s">
        <v>37</v>
      </c>
    </row>
    <row r="29" spans="1:7" ht="63">
      <c r="A29" s="395" t="s">
        <v>449</v>
      </c>
      <c r="B29" s="396" t="s">
        <v>38</v>
      </c>
      <c r="C29" s="396">
        <v>100</v>
      </c>
      <c r="D29" s="396">
        <v>100</v>
      </c>
      <c r="E29" s="396">
        <v>100</v>
      </c>
      <c r="F29" s="396">
        <v>100</v>
      </c>
      <c r="G29" s="396">
        <v>100</v>
      </c>
    </row>
    <row r="30" spans="1:7" ht="3" customHeight="1">
      <c r="A30" s="118"/>
      <c r="B30" s="505"/>
      <c r="C30" s="505"/>
      <c r="D30" s="505"/>
      <c r="E30" s="505"/>
      <c r="F30" s="505"/>
      <c r="G30" s="505"/>
    </row>
    <row r="31" spans="1:7" ht="15.75">
      <c r="A31" s="133" t="s">
        <v>246</v>
      </c>
      <c r="B31" s="133"/>
      <c r="C31" s="133"/>
      <c r="D31" s="133"/>
      <c r="E31" s="133"/>
      <c r="F31" s="133"/>
      <c r="G31" s="133"/>
    </row>
    <row r="32" spans="1:7" ht="24.75" customHeight="1">
      <c r="A32" s="496" t="s">
        <v>450</v>
      </c>
      <c r="B32" s="496"/>
      <c r="C32" s="496"/>
      <c r="D32" s="496"/>
      <c r="E32" s="496"/>
      <c r="F32" s="496"/>
      <c r="G32" s="496"/>
    </row>
    <row r="33" spans="1:7" ht="15.75">
      <c r="A33" s="496" t="s">
        <v>243</v>
      </c>
      <c r="B33" s="496"/>
      <c r="C33" s="496"/>
      <c r="D33" s="496"/>
      <c r="E33" s="496"/>
      <c r="F33" s="496"/>
      <c r="G33" s="496"/>
    </row>
    <row r="34" spans="1:7" ht="41.25" customHeight="1">
      <c r="A34" s="500" t="s">
        <v>451</v>
      </c>
      <c r="B34" s="500"/>
      <c r="C34" s="500"/>
      <c r="D34" s="500"/>
      <c r="E34" s="500"/>
      <c r="F34" s="500"/>
      <c r="G34" s="500"/>
    </row>
    <row r="35" spans="1:7" ht="15.75" customHeight="1">
      <c r="A35" s="504" t="s">
        <v>30</v>
      </c>
      <c r="B35" s="504" t="s">
        <v>31</v>
      </c>
      <c r="C35" s="504" t="s">
        <v>32</v>
      </c>
      <c r="D35" s="504" t="s">
        <v>33</v>
      </c>
      <c r="E35" s="504" t="s">
        <v>34</v>
      </c>
      <c r="F35" s="504"/>
      <c r="G35" s="504"/>
    </row>
    <row r="36" spans="1:7" ht="15.75">
      <c r="A36" s="504"/>
      <c r="B36" s="504"/>
      <c r="C36" s="504"/>
      <c r="D36" s="504"/>
      <c r="E36" s="394" t="s">
        <v>35</v>
      </c>
      <c r="F36" s="394" t="s">
        <v>36</v>
      </c>
      <c r="G36" s="394" t="s">
        <v>37</v>
      </c>
    </row>
    <row r="37" spans="1:7" ht="15.75">
      <c r="A37" s="408" t="s">
        <v>459</v>
      </c>
      <c r="B37" s="394" t="s">
        <v>460</v>
      </c>
      <c r="C37" s="394">
        <v>1</v>
      </c>
      <c r="D37" s="394"/>
      <c r="E37" s="394"/>
      <c r="F37" s="394"/>
      <c r="G37" s="394"/>
    </row>
    <row r="38" spans="1:7" ht="15.75">
      <c r="A38" s="408" t="s">
        <v>453</v>
      </c>
      <c r="B38" s="394" t="s">
        <v>460</v>
      </c>
      <c r="C38" s="394">
        <v>10</v>
      </c>
      <c r="D38" s="394"/>
      <c r="E38" s="394">
        <v>10</v>
      </c>
      <c r="F38" s="394"/>
      <c r="G38" s="394"/>
    </row>
    <row r="39" spans="1:7" ht="15.75">
      <c r="A39" s="409" t="s">
        <v>457</v>
      </c>
      <c r="B39" s="394" t="s">
        <v>460</v>
      </c>
      <c r="C39" s="394"/>
      <c r="D39" s="376">
        <v>1</v>
      </c>
      <c r="E39" s="394">
        <v>1</v>
      </c>
      <c r="F39" s="394"/>
      <c r="G39" s="394"/>
    </row>
    <row r="40" spans="1:7" ht="31.5">
      <c r="A40" s="409" t="s">
        <v>458</v>
      </c>
      <c r="B40" s="394" t="s">
        <v>460</v>
      </c>
      <c r="C40" s="394"/>
      <c r="D40" s="376">
        <v>50</v>
      </c>
      <c r="E40" s="394">
        <v>41</v>
      </c>
      <c r="F40" s="394"/>
      <c r="G40" s="394"/>
    </row>
    <row r="41" spans="1:7" ht="15.75">
      <c r="A41" s="409" t="s">
        <v>461</v>
      </c>
      <c r="B41" s="394" t="s">
        <v>460</v>
      </c>
      <c r="C41" s="394"/>
      <c r="D41" s="376">
        <v>1</v>
      </c>
      <c r="E41" s="394"/>
      <c r="F41" s="394"/>
      <c r="G41" s="394"/>
    </row>
    <row r="42" spans="1:7" ht="15.75">
      <c r="A42" s="409" t="s">
        <v>462</v>
      </c>
      <c r="B42" s="394" t="s">
        <v>460</v>
      </c>
      <c r="C42" s="394"/>
      <c r="D42" s="376">
        <v>1</v>
      </c>
      <c r="E42" s="394"/>
      <c r="F42" s="394"/>
      <c r="G42" s="394"/>
    </row>
    <row r="43" spans="1:7" ht="15.75">
      <c r="A43" s="409" t="s">
        <v>463</v>
      </c>
      <c r="B43" s="394" t="s">
        <v>460</v>
      </c>
      <c r="C43" s="394"/>
      <c r="D43" s="376">
        <v>2</v>
      </c>
      <c r="E43" s="394"/>
      <c r="F43" s="394"/>
      <c r="G43" s="394"/>
    </row>
    <row r="44" spans="1:7" ht="15.75">
      <c r="A44" s="409" t="s">
        <v>464</v>
      </c>
      <c r="B44" s="394" t="s">
        <v>460</v>
      </c>
      <c r="C44" s="394"/>
      <c r="D44" s="376">
        <v>1</v>
      </c>
      <c r="E44" s="394"/>
      <c r="F44" s="394"/>
      <c r="G44" s="394"/>
    </row>
    <row r="45" spans="1:7" ht="15.75">
      <c r="A45" s="409" t="s">
        <v>465</v>
      </c>
      <c r="B45" s="394" t="s">
        <v>460</v>
      </c>
      <c r="C45" s="394"/>
      <c r="D45" s="376">
        <v>1</v>
      </c>
      <c r="E45" s="394"/>
      <c r="F45" s="394"/>
      <c r="G45" s="394"/>
    </row>
    <row r="46" spans="1:7" ht="15.75">
      <c r="A46" s="409" t="s">
        <v>466</v>
      </c>
      <c r="B46" s="394" t="s">
        <v>460</v>
      </c>
      <c r="C46" s="398"/>
      <c r="D46" s="376">
        <v>1</v>
      </c>
      <c r="E46" s="398"/>
      <c r="F46" s="398"/>
      <c r="G46" s="398"/>
    </row>
    <row r="47" spans="1:7" ht="15.75">
      <c r="A47" s="409" t="s">
        <v>467</v>
      </c>
      <c r="B47" s="394" t="s">
        <v>460</v>
      </c>
      <c r="C47" s="398"/>
      <c r="D47" s="376">
        <v>15</v>
      </c>
      <c r="E47" s="398"/>
      <c r="F47" s="398"/>
      <c r="G47" s="407"/>
    </row>
    <row r="48" spans="1:7" ht="15.75">
      <c r="A48" s="409" t="s">
        <v>468</v>
      </c>
      <c r="B48" s="394" t="s">
        <v>460</v>
      </c>
      <c r="C48" s="398"/>
      <c r="D48" s="376">
        <v>51</v>
      </c>
      <c r="E48" s="398"/>
      <c r="F48" s="398"/>
      <c r="G48" s="407"/>
    </row>
    <row r="49" spans="1:7" ht="15.75">
      <c r="A49" s="406" t="s">
        <v>469</v>
      </c>
      <c r="B49" s="394" t="s">
        <v>460</v>
      </c>
      <c r="C49" s="398"/>
      <c r="D49" s="398">
        <v>1</v>
      </c>
      <c r="E49" s="398">
        <v>1</v>
      </c>
      <c r="F49" s="398"/>
      <c r="G49" s="407"/>
    </row>
    <row r="50" spans="1:7" ht="15.75">
      <c r="A50" s="409" t="s">
        <v>452</v>
      </c>
      <c r="B50" s="394" t="s">
        <v>460</v>
      </c>
      <c r="C50" s="398"/>
      <c r="D50" s="398"/>
      <c r="E50" s="376">
        <v>2</v>
      </c>
      <c r="F50" s="398"/>
      <c r="G50" s="407"/>
    </row>
    <row r="51" spans="1:7" ht="15.75">
      <c r="A51" s="409" t="s">
        <v>454</v>
      </c>
      <c r="B51" s="394" t="s">
        <v>460</v>
      </c>
      <c r="C51" s="398"/>
      <c r="D51" s="398"/>
      <c r="E51" s="376">
        <v>5</v>
      </c>
      <c r="F51" s="398"/>
      <c r="G51" s="407"/>
    </row>
    <row r="52" spans="1:7" ht="15.75">
      <c r="A52" s="409" t="s">
        <v>455</v>
      </c>
      <c r="B52" s="394" t="s">
        <v>460</v>
      </c>
      <c r="C52" s="398"/>
      <c r="D52" s="398"/>
      <c r="E52" s="376">
        <v>1</v>
      </c>
      <c r="F52" s="398"/>
      <c r="G52" s="407"/>
    </row>
    <row r="53" spans="1:7" ht="15.75">
      <c r="A53" s="409" t="s">
        <v>456</v>
      </c>
      <c r="B53" s="394" t="s">
        <v>460</v>
      </c>
      <c r="C53" s="398"/>
      <c r="D53" s="398"/>
      <c r="E53" s="376">
        <v>1</v>
      </c>
      <c r="F53" s="398"/>
      <c r="G53" s="407"/>
    </row>
    <row r="54" spans="1:7" ht="15.75">
      <c r="A54" s="409" t="s">
        <v>470</v>
      </c>
      <c r="B54" s="394" t="s">
        <v>460</v>
      </c>
      <c r="C54" s="398"/>
      <c r="D54" s="398">
        <v>41</v>
      </c>
      <c r="E54" s="376"/>
      <c r="F54" s="398"/>
      <c r="G54" s="407"/>
    </row>
    <row r="55" spans="1:7" ht="15.75">
      <c r="A55" s="409" t="s">
        <v>471</v>
      </c>
      <c r="B55" s="394" t="s">
        <v>472</v>
      </c>
      <c r="C55" s="398"/>
      <c r="D55" s="398"/>
      <c r="E55" s="376"/>
      <c r="F55" s="398">
        <v>3</v>
      </c>
      <c r="G55" s="407"/>
    </row>
    <row r="56" spans="1:7" ht="18" customHeight="1">
      <c r="A56" s="114"/>
      <c r="B56" s="114"/>
      <c r="C56" s="114"/>
      <c r="D56" s="114"/>
      <c r="E56" s="114"/>
      <c r="F56" s="114"/>
      <c r="G56" s="114"/>
    </row>
    <row r="57" spans="1:7" ht="28.5" customHeight="1">
      <c r="A57" s="530" t="s">
        <v>55</v>
      </c>
      <c r="B57" s="530" t="s">
        <v>31</v>
      </c>
      <c r="C57" s="188" t="s">
        <v>42</v>
      </c>
      <c r="D57" s="188" t="s">
        <v>43</v>
      </c>
      <c r="E57" s="497" t="s">
        <v>44</v>
      </c>
      <c r="F57" s="497"/>
      <c r="G57" s="497"/>
    </row>
    <row r="58" spans="1:7" ht="15.75">
      <c r="A58" s="531"/>
      <c r="B58" s="531"/>
      <c r="C58" s="188" t="s">
        <v>45</v>
      </c>
      <c r="D58" s="188" t="s">
        <v>46</v>
      </c>
      <c r="E58" s="188" t="s">
        <v>35</v>
      </c>
      <c r="F58" s="188" t="s">
        <v>36</v>
      </c>
      <c r="G58" s="188" t="s">
        <v>37</v>
      </c>
    </row>
    <row r="59" spans="1:7" ht="31.5">
      <c r="A59" s="123" t="s">
        <v>58</v>
      </c>
      <c r="B59" s="124" t="s">
        <v>48</v>
      </c>
      <c r="C59" s="125">
        <v>6650</v>
      </c>
      <c r="D59" s="125">
        <v>10392.5</v>
      </c>
      <c r="E59" s="125">
        <v>2723.4</v>
      </c>
      <c r="F59" s="125">
        <v>360</v>
      </c>
      <c r="G59" s="125">
        <v>0</v>
      </c>
    </row>
  </sheetData>
  <sheetProtection/>
  <mergeCells count="30">
    <mergeCell ref="B27:B28"/>
    <mergeCell ref="B30:G30"/>
    <mergeCell ref="A32:G32"/>
    <mergeCell ref="A22:G22"/>
    <mergeCell ref="A25:G25"/>
    <mergeCell ref="E27:G27"/>
    <mergeCell ref="A11:G11"/>
    <mergeCell ref="B12:E12"/>
    <mergeCell ref="B13:E13"/>
    <mergeCell ref="A14:G14"/>
    <mergeCell ref="A16:G16"/>
    <mergeCell ref="D4:G4"/>
    <mergeCell ref="A17:G17"/>
    <mergeCell ref="A18:G18"/>
    <mergeCell ref="A33:G33"/>
    <mergeCell ref="A34:G34"/>
    <mergeCell ref="C27:C28"/>
    <mergeCell ref="D27:D28"/>
    <mergeCell ref="A20:G20"/>
    <mergeCell ref="A21:G21"/>
    <mergeCell ref="A26:G26"/>
    <mergeCell ref="A27:A28"/>
    <mergeCell ref="A57:A58"/>
    <mergeCell ref="B57:B58"/>
    <mergeCell ref="E57:G57"/>
    <mergeCell ref="A35:A36"/>
    <mergeCell ref="B35:B36"/>
    <mergeCell ref="C35:C36"/>
    <mergeCell ref="D35:D36"/>
    <mergeCell ref="E35:G3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V68"/>
  <sheetViews>
    <sheetView view="pageBreakPreview" zoomScale="75" zoomScaleNormal="70" zoomScaleSheetLayoutView="75" zoomScalePageLayoutView="0" workbookViewId="0" topLeftCell="A1">
      <selection activeCell="A34" sqref="A34"/>
    </sheetView>
  </sheetViews>
  <sheetFormatPr defaultColWidth="9.140625" defaultRowHeight="12.75"/>
  <cols>
    <col min="1" max="1" width="43.8515625" style="1" customWidth="1"/>
    <col min="2" max="2" width="19.57421875" style="1" customWidth="1"/>
    <col min="3" max="3" width="14.28125" style="2" customWidth="1"/>
    <col min="4" max="4" width="16.421875" style="2" customWidth="1"/>
    <col min="5" max="5" width="15.421875" style="2" customWidth="1"/>
    <col min="6" max="6" width="14.28125" style="2" customWidth="1"/>
    <col min="7" max="7" width="14.140625" style="2" customWidth="1"/>
    <col min="8" max="8" width="33.00390625" style="2" customWidth="1"/>
    <col min="9" max="9" width="11.00390625" style="3" customWidth="1"/>
    <col min="10" max="10" width="11.140625" style="2" customWidth="1"/>
    <col min="11" max="12" width="13.421875" style="2" customWidth="1"/>
    <col min="13" max="13" width="14.00390625" style="2" customWidth="1"/>
    <col min="14" max="16384" width="9.140625" style="2" customWidth="1"/>
  </cols>
  <sheetData>
    <row r="1" s="93" customFormat="1" ht="15.75">
      <c r="D1" s="93" t="s">
        <v>105</v>
      </c>
    </row>
    <row r="2" s="93" customFormat="1" ht="15.75">
      <c r="D2" s="93" t="s">
        <v>16</v>
      </c>
    </row>
    <row r="3" s="93" customFormat="1" ht="15.75">
      <c r="D3" s="93" t="s">
        <v>17</v>
      </c>
    </row>
    <row r="4" spans="4:7" s="93" customFormat="1" ht="15" customHeight="1">
      <c r="D4" s="92" t="s">
        <v>479</v>
      </c>
      <c r="F4" s="92"/>
      <c r="G4" s="92"/>
    </row>
    <row r="5" spans="1:7" ht="15.75">
      <c r="A5" s="110"/>
      <c r="B5" s="110"/>
      <c r="C5" s="110"/>
      <c r="D5" s="93"/>
      <c r="E5" s="93"/>
      <c r="F5" s="93"/>
      <c r="G5" s="93"/>
    </row>
    <row r="6" spans="1:7" ht="15.75">
      <c r="A6" s="110"/>
      <c r="B6" s="110"/>
      <c r="C6" s="110"/>
      <c r="D6" s="93" t="s">
        <v>15</v>
      </c>
      <c r="E6" s="93"/>
      <c r="F6" s="93"/>
      <c r="G6" s="93"/>
    </row>
    <row r="7" spans="1:7" ht="15.75">
      <c r="A7" s="110"/>
      <c r="B7" s="110"/>
      <c r="C7" s="110"/>
      <c r="D7" s="93" t="s">
        <v>411</v>
      </c>
      <c r="E7" s="93"/>
      <c r="F7" s="93"/>
      <c r="G7" s="93"/>
    </row>
    <row r="8" spans="1:7" ht="15.75">
      <c r="A8" s="110"/>
      <c r="B8" s="110"/>
      <c r="C8" s="110"/>
      <c r="D8" s="92" t="s">
        <v>412</v>
      </c>
      <c r="E8" s="93"/>
      <c r="F8" s="92"/>
      <c r="G8" s="92"/>
    </row>
    <row r="9" spans="1:7" ht="15.75">
      <c r="A9" s="110"/>
      <c r="B9" s="110"/>
      <c r="C9" s="110"/>
      <c r="D9" s="93" t="s">
        <v>426</v>
      </c>
      <c r="E9" s="93"/>
      <c r="F9" s="93"/>
      <c r="G9" s="93"/>
    </row>
    <row r="10" s="11" customFormat="1" ht="15.75"/>
    <row r="11" spans="1:7" s="11" customFormat="1" ht="21.75" customHeight="1">
      <c r="A11" s="599" t="s">
        <v>18</v>
      </c>
      <c r="B11" s="599"/>
      <c r="C11" s="599"/>
      <c r="D11" s="599"/>
      <c r="E11" s="599"/>
      <c r="F11" s="599"/>
      <c r="G11" s="599"/>
    </row>
    <row r="12" spans="1:8" ht="15.75">
      <c r="A12" s="600" t="s">
        <v>19</v>
      </c>
      <c r="B12" s="600"/>
      <c r="C12" s="600"/>
      <c r="D12" s="600"/>
      <c r="E12" s="600"/>
      <c r="F12" s="600"/>
      <c r="G12" s="600"/>
      <c r="H12" s="13"/>
    </row>
    <row r="13" spans="1:9" s="16" customFormat="1" ht="15.75">
      <c r="A13" s="601" t="s">
        <v>20</v>
      </c>
      <c r="B13" s="601"/>
      <c r="C13" s="601"/>
      <c r="D13" s="601"/>
      <c r="E13" s="601"/>
      <c r="F13" s="601"/>
      <c r="G13" s="601"/>
      <c r="H13" s="14"/>
      <c r="I13" s="15"/>
    </row>
    <row r="14" spans="1:9" s="16" customFormat="1" ht="15.75">
      <c r="A14" s="599" t="s">
        <v>21</v>
      </c>
      <c r="B14" s="599"/>
      <c r="C14" s="599"/>
      <c r="D14" s="599"/>
      <c r="E14" s="599"/>
      <c r="F14" s="599"/>
      <c r="G14" s="599"/>
      <c r="H14" s="17"/>
      <c r="I14" s="15"/>
    </row>
    <row r="15" spans="1:13" ht="9" customHeight="1">
      <c r="A15" s="18"/>
      <c r="B15" s="18"/>
      <c r="C15" s="19"/>
      <c r="D15" s="19"/>
      <c r="E15" s="19"/>
      <c r="F15" s="19"/>
      <c r="G15" s="19"/>
      <c r="H15" s="19"/>
      <c r="J15" s="20"/>
      <c r="K15" s="20"/>
      <c r="L15" s="20"/>
      <c r="M15" s="20"/>
    </row>
    <row r="16" spans="1:13" ht="15.75" customHeight="1">
      <c r="A16" s="597" t="s">
        <v>77</v>
      </c>
      <c r="B16" s="597"/>
      <c r="C16" s="597"/>
      <c r="D16" s="597"/>
      <c r="E16" s="597"/>
      <c r="F16" s="597"/>
      <c r="G16" s="597"/>
      <c r="H16" s="18"/>
      <c r="J16" s="20"/>
      <c r="K16" s="20"/>
      <c r="L16" s="20"/>
      <c r="M16" s="20"/>
    </row>
    <row r="17" spans="1:13" s="16" customFormat="1" ht="16.5" customHeight="1">
      <c r="A17" s="597" t="s">
        <v>22</v>
      </c>
      <c r="B17" s="597"/>
      <c r="C17" s="597"/>
      <c r="D17" s="597"/>
      <c r="E17" s="597"/>
      <c r="F17" s="597"/>
      <c r="G17" s="597"/>
      <c r="H17" s="19"/>
      <c r="I17" s="15"/>
      <c r="J17" s="19"/>
      <c r="K17" s="19"/>
      <c r="L17" s="19"/>
      <c r="M17" s="19"/>
    </row>
    <row r="18" spans="1:12" s="16" customFormat="1" ht="84" customHeight="1">
      <c r="A18" s="597" t="s">
        <v>509</v>
      </c>
      <c r="B18" s="597"/>
      <c r="C18" s="597"/>
      <c r="D18" s="597"/>
      <c r="E18" s="597"/>
      <c r="F18" s="597"/>
      <c r="G18" s="597"/>
      <c r="H18" s="22"/>
      <c r="I18" s="23"/>
      <c r="J18" s="24"/>
      <c r="K18" s="24"/>
      <c r="L18" s="24"/>
    </row>
    <row r="19" spans="1:7" s="27" customFormat="1" ht="15.75">
      <c r="A19" s="25" t="s">
        <v>24</v>
      </c>
      <c r="B19" s="26"/>
      <c r="C19" s="26"/>
      <c r="D19" s="26"/>
      <c r="E19" s="26"/>
      <c r="F19" s="26"/>
      <c r="G19" s="26"/>
    </row>
    <row r="20" spans="1:7" s="26" customFormat="1" ht="15.75">
      <c r="A20" s="518" t="s">
        <v>25</v>
      </c>
      <c r="B20" s="518"/>
      <c r="C20" s="518"/>
      <c r="D20" s="518"/>
      <c r="E20" s="518"/>
      <c r="F20" s="518"/>
      <c r="G20" s="518"/>
    </row>
    <row r="21" spans="1:7" s="26" customFormat="1" ht="33.75" customHeight="1">
      <c r="A21" s="519" t="s">
        <v>13</v>
      </c>
      <c r="B21" s="519"/>
      <c r="C21" s="519"/>
      <c r="D21" s="519"/>
      <c r="E21" s="519"/>
      <c r="F21" s="519"/>
      <c r="G21" s="519"/>
    </row>
    <row r="22" s="26" customFormat="1" ht="15.75">
      <c r="A22" s="67" t="s">
        <v>27</v>
      </c>
    </row>
    <row r="23" spans="1:7" s="26" customFormat="1" ht="15.75">
      <c r="A23" s="519" t="s">
        <v>28</v>
      </c>
      <c r="B23" s="519"/>
      <c r="C23" s="519"/>
      <c r="D23" s="519"/>
      <c r="E23" s="519"/>
      <c r="F23" s="519"/>
      <c r="G23" s="519"/>
    </row>
    <row r="24" spans="1:12" ht="37.5" customHeight="1">
      <c r="A24" s="597" t="s">
        <v>78</v>
      </c>
      <c r="B24" s="597"/>
      <c r="C24" s="597"/>
      <c r="D24" s="597"/>
      <c r="E24" s="597"/>
      <c r="F24" s="597"/>
      <c r="G24" s="597"/>
      <c r="H24" s="18"/>
      <c r="I24" s="29"/>
      <c r="J24" s="30"/>
      <c r="K24" s="30"/>
      <c r="L24" s="30"/>
    </row>
    <row r="25" spans="1:7" s="27" customFormat="1" ht="15.75">
      <c r="A25" s="31" t="s">
        <v>29</v>
      </c>
      <c r="B25" s="32"/>
      <c r="C25" s="32"/>
      <c r="D25" s="32"/>
      <c r="E25" s="32"/>
      <c r="F25" s="32"/>
      <c r="G25" s="32"/>
    </row>
    <row r="26" spans="1:7" s="27" customFormat="1" ht="15.75">
      <c r="A26" s="602" t="s">
        <v>30</v>
      </c>
      <c r="B26" s="602" t="s">
        <v>31</v>
      </c>
      <c r="C26" s="602" t="s">
        <v>32</v>
      </c>
      <c r="D26" s="602" t="s">
        <v>33</v>
      </c>
      <c r="E26" s="602" t="s">
        <v>34</v>
      </c>
      <c r="F26" s="602"/>
      <c r="G26" s="602"/>
    </row>
    <row r="27" spans="1:7" s="27" customFormat="1" ht="15.75">
      <c r="A27" s="602"/>
      <c r="B27" s="602"/>
      <c r="C27" s="602"/>
      <c r="D27" s="602"/>
      <c r="E27" s="33" t="s">
        <v>35</v>
      </c>
      <c r="F27" s="33" t="s">
        <v>36</v>
      </c>
      <c r="G27" s="33" t="s">
        <v>37</v>
      </c>
    </row>
    <row r="28" spans="1:7" s="27" customFormat="1" ht="48" customHeight="1">
      <c r="A28" s="66" t="s">
        <v>213</v>
      </c>
      <c r="B28" s="68" t="s">
        <v>38</v>
      </c>
      <c r="C28" s="68">
        <v>50.3</v>
      </c>
      <c r="D28" s="68">
        <v>52.9</v>
      </c>
      <c r="E28" s="68">
        <v>55.6</v>
      </c>
      <c r="F28" s="68">
        <v>56</v>
      </c>
      <c r="G28" s="68">
        <v>56.5</v>
      </c>
    </row>
    <row r="29" spans="1:12" ht="8.25" customHeight="1">
      <c r="A29" s="35"/>
      <c r="B29" s="603"/>
      <c r="C29" s="603"/>
      <c r="D29" s="603"/>
      <c r="E29" s="603"/>
      <c r="F29" s="603"/>
      <c r="G29" s="603"/>
      <c r="H29" s="603"/>
      <c r="I29" s="29"/>
      <c r="J29" s="30"/>
      <c r="K29" s="30"/>
      <c r="L29" s="30"/>
    </row>
    <row r="30" spans="1:8" ht="48" customHeight="1">
      <c r="A30" s="604" t="s">
        <v>263</v>
      </c>
      <c r="B30" s="604"/>
      <c r="C30" s="604"/>
      <c r="D30" s="604"/>
      <c r="E30" s="604"/>
      <c r="F30" s="604"/>
      <c r="G30" s="604"/>
      <c r="H30" s="18"/>
    </row>
    <row r="31" spans="1:9" ht="22.5" customHeight="1">
      <c r="A31" s="605" t="s">
        <v>40</v>
      </c>
      <c r="B31" s="605"/>
      <c r="C31" s="605"/>
      <c r="D31" s="605"/>
      <c r="E31" s="605"/>
      <c r="F31" s="605"/>
      <c r="G31" s="605"/>
      <c r="H31" s="3"/>
      <c r="I31" s="2"/>
    </row>
    <row r="32" spans="1:9" ht="33" customHeight="1">
      <c r="A32" s="606" t="s">
        <v>41</v>
      </c>
      <c r="B32" s="607" t="s">
        <v>31</v>
      </c>
      <c r="C32" s="38" t="s">
        <v>42</v>
      </c>
      <c r="D32" s="38" t="s">
        <v>43</v>
      </c>
      <c r="E32" s="607" t="s">
        <v>44</v>
      </c>
      <c r="F32" s="607"/>
      <c r="G32" s="607"/>
      <c r="H32" s="3"/>
      <c r="I32" s="2"/>
    </row>
    <row r="33" spans="1:9" ht="15.75">
      <c r="A33" s="606"/>
      <c r="B33" s="607"/>
      <c r="C33" s="37" t="s">
        <v>45</v>
      </c>
      <c r="D33" s="37" t="s">
        <v>46</v>
      </c>
      <c r="E33" s="37" t="s">
        <v>35</v>
      </c>
      <c r="F33" s="37" t="s">
        <v>36</v>
      </c>
      <c r="G33" s="37" t="s">
        <v>37</v>
      </c>
      <c r="H33" s="3"/>
      <c r="I33" s="2"/>
    </row>
    <row r="34" spans="1:9" ht="30">
      <c r="A34" s="39" t="s">
        <v>47</v>
      </c>
      <c r="B34" s="38" t="s">
        <v>48</v>
      </c>
      <c r="C34" s="40">
        <f>C50</f>
        <v>277243</v>
      </c>
      <c r="D34" s="40">
        <f>D50</f>
        <v>0</v>
      </c>
      <c r="E34" s="40">
        <f>E50</f>
        <v>175014.4</v>
      </c>
      <c r="F34" s="40">
        <f>F50</f>
        <v>0</v>
      </c>
      <c r="G34" s="40">
        <f>G50</f>
        <v>0</v>
      </c>
      <c r="H34" s="3"/>
      <c r="I34" s="2"/>
    </row>
    <row r="35" spans="1:9" ht="15.75">
      <c r="A35" s="39" t="s">
        <v>49</v>
      </c>
      <c r="B35" s="38" t="s">
        <v>48</v>
      </c>
      <c r="C35" s="40">
        <f>C68</f>
        <v>753956.4</v>
      </c>
      <c r="D35" s="40">
        <f>D68</f>
        <v>681312.2</v>
      </c>
      <c r="E35" s="40">
        <f>E68</f>
        <v>707698.8</v>
      </c>
      <c r="F35" s="40">
        <f>F68</f>
        <v>673144</v>
      </c>
      <c r="G35" s="40">
        <f>G68</f>
        <v>673144</v>
      </c>
      <c r="H35" s="3"/>
      <c r="I35" s="2"/>
    </row>
    <row r="36" spans="1:12" ht="31.5">
      <c r="A36" s="41" t="s">
        <v>50</v>
      </c>
      <c r="B36" s="36" t="s">
        <v>48</v>
      </c>
      <c r="C36" s="42">
        <f>SUM(C34:C35)</f>
        <v>1031199.4</v>
      </c>
      <c r="D36" s="42">
        <f>SUM(D34:D35)</f>
        <v>681312.2</v>
      </c>
      <c r="E36" s="42">
        <f>SUM(E34:E35)</f>
        <v>882713.2000000001</v>
      </c>
      <c r="F36" s="42">
        <f>SUM(F34:F35)</f>
        <v>673144</v>
      </c>
      <c r="G36" s="42">
        <f>SUM(G34:G35)</f>
        <v>673144</v>
      </c>
      <c r="H36" s="43"/>
      <c r="I36" s="20"/>
      <c r="J36" s="20"/>
      <c r="K36" s="20"/>
      <c r="L36" s="20"/>
    </row>
    <row r="37" spans="1:13" s="16" customFormat="1" ht="15.75" customHeight="1">
      <c r="A37" s="597" t="s">
        <v>51</v>
      </c>
      <c r="B37" s="597"/>
      <c r="C37" s="597"/>
      <c r="D37" s="597"/>
      <c r="E37" s="597"/>
      <c r="F37" s="597"/>
      <c r="G37" s="597"/>
      <c r="H37" s="28"/>
      <c r="I37" s="15"/>
      <c r="J37" s="19"/>
      <c r="K37" s="19"/>
      <c r="L37" s="19"/>
      <c r="M37" s="19"/>
    </row>
    <row r="38" spans="1:7" s="27" customFormat="1" ht="17.25" customHeight="1">
      <c r="A38" s="44" t="s">
        <v>52</v>
      </c>
      <c r="B38" s="28"/>
      <c r="C38" s="28"/>
      <c r="D38" s="28"/>
      <c r="E38" s="28"/>
      <c r="F38" s="28"/>
      <c r="G38" s="28"/>
    </row>
    <row r="39" spans="1:7" s="27" customFormat="1" ht="33" customHeight="1">
      <c r="A39" s="519" t="s">
        <v>13</v>
      </c>
      <c r="B39" s="519"/>
      <c r="C39" s="519"/>
      <c r="D39" s="519"/>
      <c r="E39" s="519"/>
      <c r="F39" s="519"/>
      <c r="G39" s="519"/>
    </row>
    <row r="40" s="27" customFormat="1" ht="18" customHeight="1">
      <c r="A40" s="11" t="s">
        <v>53</v>
      </c>
    </row>
    <row r="41" spans="1:8" ht="60" customHeight="1">
      <c r="A41" s="604" t="s">
        <v>83</v>
      </c>
      <c r="B41" s="604"/>
      <c r="C41" s="604"/>
      <c r="D41" s="604"/>
      <c r="E41" s="604"/>
      <c r="F41" s="604"/>
      <c r="G41" s="604"/>
      <c r="H41" s="18"/>
    </row>
    <row r="42" spans="1:9" ht="31.5">
      <c r="A42" s="608" t="s">
        <v>54</v>
      </c>
      <c r="B42" s="578" t="s">
        <v>31</v>
      </c>
      <c r="C42" s="38" t="s">
        <v>42</v>
      </c>
      <c r="D42" s="38" t="s">
        <v>43</v>
      </c>
      <c r="E42" s="578" t="s">
        <v>44</v>
      </c>
      <c r="F42" s="578"/>
      <c r="G42" s="578"/>
      <c r="H42" s="46"/>
      <c r="I42" s="2"/>
    </row>
    <row r="43" spans="1:9" ht="17.25" customHeight="1">
      <c r="A43" s="608"/>
      <c r="B43" s="578"/>
      <c r="C43" s="38" t="s">
        <v>45</v>
      </c>
      <c r="D43" s="38" t="s">
        <v>46</v>
      </c>
      <c r="E43" s="38" t="s">
        <v>35</v>
      </c>
      <c r="F43" s="38" t="s">
        <v>36</v>
      </c>
      <c r="G43" s="38" t="s">
        <v>37</v>
      </c>
      <c r="H43" s="46"/>
      <c r="I43" s="2"/>
    </row>
    <row r="44" spans="1:9" ht="48" customHeight="1">
      <c r="A44" s="47" t="s">
        <v>79</v>
      </c>
      <c r="B44" s="38" t="s">
        <v>65</v>
      </c>
      <c r="C44" s="61">
        <v>21</v>
      </c>
      <c r="D44" s="61">
        <v>0</v>
      </c>
      <c r="E44" s="62">
        <v>0</v>
      </c>
      <c r="F44" s="62">
        <v>0</v>
      </c>
      <c r="G44" s="62">
        <v>0</v>
      </c>
      <c r="H44" s="46"/>
      <c r="I44" s="2"/>
    </row>
    <row r="45" spans="1:13" ht="15">
      <c r="A45" s="668"/>
      <c r="B45" s="668"/>
      <c r="C45" s="668"/>
      <c r="D45" s="668"/>
      <c r="E45" s="668"/>
      <c r="F45" s="668"/>
      <c r="G45" s="668"/>
      <c r="H45" s="224"/>
      <c r="J45" s="50"/>
      <c r="K45" s="50"/>
      <c r="L45" s="50"/>
      <c r="M45" s="50"/>
    </row>
    <row r="46" spans="1:12" ht="31.5" customHeight="1">
      <c r="A46" s="626" t="s">
        <v>55</v>
      </c>
      <c r="B46" s="626" t="s">
        <v>31</v>
      </c>
      <c r="C46" s="244" t="s">
        <v>42</v>
      </c>
      <c r="D46" s="244" t="s">
        <v>43</v>
      </c>
      <c r="E46" s="626" t="s">
        <v>44</v>
      </c>
      <c r="F46" s="626"/>
      <c r="G46" s="626"/>
      <c r="H46" s="46"/>
      <c r="I46" s="20"/>
      <c r="J46" s="20"/>
      <c r="K46" s="20"/>
      <c r="L46" s="20"/>
    </row>
    <row r="47" spans="1:12" ht="15.75">
      <c r="A47" s="626"/>
      <c r="B47" s="626"/>
      <c r="C47" s="244" t="s">
        <v>45</v>
      </c>
      <c r="D47" s="244" t="s">
        <v>46</v>
      </c>
      <c r="E47" s="244" t="s">
        <v>35</v>
      </c>
      <c r="F47" s="244" t="s">
        <v>36</v>
      </c>
      <c r="G47" s="244" t="s">
        <v>37</v>
      </c>
      <c r="H47" s="3"/>
      <c r="I47" s="20"/>
      <c r="J47" s="20"/>
      <c r="K47" s="20"/>
      <c r="L47" s="20"/>
    </row>
    <row r="48" spans="1:12" ht="30">
      <c r="A48" s="251" t="s">
        <v>47</v>
      </c>
      <c r="B48" s="244" t="s">
        <v>48</v>
      </c>
      <c r="C48" s="246">
        <v>277243</v>
      </c>
      <c r="D48" s="246">
        <v>0</v>
      </c>
      <c r="E48" s="246">
        <v>175014.4</v>
      </c>
      <c r="F48" s="246">
        <v>0</v>
      </c>
      <c r="G48" s="246">
        <v>0</v>
      </c>
      <c r="H48" s="3"/>
      <c r="I48" s="20"/>
      <c r="J48" s="20"/>
      <c r="K48" s="20"/>
      <c r="L48" s="20"/>
    </row>
    <row r="49" spans="1:12" ht="24.75" customHeight="1">
      <c r="A49" s="245" t="s">
        <v>64</v>
      </c>
      <c r="B49" s="244" t="s">
        <v>48</v>
      </c>
      <c r="C49" s="246"/>
      <c r="D49" s="246"/>
      <c r="E49" s="246">
        <v>175014.4</v>
      </c>
      <c r="F49" s="246"/>
      <c r="G49" s="246"/>
      <c r="H49" s="3"/>
      <c r="I49" s="20"/>
      <c r="J49" s="20"/>
      <c r="K49" s="20"/>
      <c r="L49" s="20"/>
    </row>
    <row r="50" spans="1:12" ht="30.75" customHeight="1">
      <c r="A50" s="248" t="s">
        <v>58</v>
      </c>
      <c r="B50" s="249" t="s">
        <v>48</v>
      </c>
      <c r="C50" s="250">
        <f>C48</f>
        <v>277243</v>
      </c>
      <c r="D50" s="250">
        <f>D48</f>
        <v>0</v>
      </c>
      <c r="E50" s="250">
        <f>E48</f>
        <v>175014.4</v>
      </c>
      <c r="F50" s="250">
        <f>F48</f>
        <v>0</v>
      </c>
      <c r="G50" s="250">
        <f>G48</f>
        <v>0</v>
      </c>
      <c r="H50" s="3"/>
      <c r="I50" s="20"/>
      <c r="J50" s="52"/>
      <c r="K50" s="52"/>
      <c r="L50" s="52"/>
    </row>
    <row r="51" spans="1:12" ht="9" customHeight="1">
      <c r="A51" s="22"/>
      <c r="B51" s="53"/>
      <c r="C51" s="54"/>
      <c r="D51" s="54"/>
      <c r="E51" s="54"/>
      <c r="F51" s="54"/>
      <c r="G51" s="54"/>
      <c r="H51" s="3"/>
      <c r="I51" s="20"/>
      <c r="J51" s="52"/>
      <c r="K51" s="52"/>
      <c r="L51" s="52"/>
    </row>
    <row r="52" spans="1:9" s="16" customFormat="1" ht="15.75" customHeight="1">
      <c r="A52" s="597" t="s">
        <v>59</v>
      </c>
      <c r="B52" s="597"/>
      <c r="C52" s="597"/>
      <c r="D52" s="597"/>
      <c r="E52" s="597"/>
      <c r="F52" s="597"/>
      <c r="G52" s="597"/>
      <c r="H52" s="18"/>
      <c r="I52" s="15"/>
    </row>
    <row r="53" spans="1:9" s="16" customFormat="1" ht="21" customHeight="1">
      <c r="A53" s="22" t="s">
        <v>60</v>
      </c>
      <c r="B53" s="22"/>
      <c r="C53" s="22"/>
      <c r="D53" s="22"/>
      <c r="E53" s="22"/>
      <c r="F53" s="22"/>
      <c r="G53" s="22"/>
      <c r="H53" s="22"/>
      <c r="I53" s="15"/>
    </row>
    <row r="54" spans="1:7" s="27" customFormat="1" ht="36.75" customHeight="1">
      <c r="A54" s="519" t="s">
        <v>13</v>
      </c>
      <c r="B54" s="519"/>
      <c r="C54" s="519"/>
      <c r="D54" s="519"/>
      <c r="E54" s="519"/>
      <c r="F54" s="519"/>
      <c r="G54" s="519"/>
    </row>
    <row r="55" s="27" customFormat="1" ht="13.5" customHeight="1">
      <c r="A55" s="11" t="s">
        <v>53</v>
      </c>
    </row>
    <row r="56" spans="1:9" s="16" customFormat="1" ht="54.75" customHeight="1">
      <c r="A56" s="597" t="s">
        <v>83</v>
      </c>
      <c r="B56" s="597"/>
      <c r="C56" s="597"/>
      <c r="D56" s="597"/>
      <c r="E56" s="597"/>
      <c r="F56" s="597"/>
      <c r="G56" s="597"/>
      <c r="H56" s="18"/>
      <c r="I56" s="15"/>
    </row>
    <row r="57" spans="1:8" s="16" customFormat="1" ht="33.75" customHeight="1">
      <c r="A57" s="626" t="s">
        <v>54</v>
      </c>
      <c r="B57" s="626" t="s">
        <v>31</v>
      </c>
      <c r="C57" s="244" t="s">
        <v>42</v>
      </c>
      <c r="D57" s="244" t="s">
        <v>43</v>
      </c>
      <c r="E57" s="626" t="s">
        <v>44</v>
      </c>
      <c r="F57" s="626"/>
      <c r="G57" s="626"/>
      <c r="H57" s="15"/>
    </row>
    <row r="58" spans="1:8" s="16" customFormat="1" ht="15.75">
      <c r="A58" s="626"/>
      <c r="B58" s="626"/>
      <c r="C58" s="244" t="s">
        <v>45</v>
      </c>
      <c r="D58" s="244" t="s">
        <v>46</v>
      </c>
      <c r="E58" s="244" t="s">
        <v>35</v>
      </c>
      <c r="F58" s="244" t="s">
        <v>36</v>
      </c>
      <c r="G58" s="244" t="s">
        <v>37</v>
      </c>
      <c r="H58" s="15"/>
    </row>
    <row r="59" spans="1:8" s="16" customFormat="1" ht="31.5">
      <c r="A59" s="242" t="s">
        <v>80</v>
      </c>
      <c r="B59" s="244" t="s">
        <v>65</v>
      </c>
      <c r="C59" s="244">
        <v>4</v>
      </c>
      <c r="D59" s="244">
        <v>7</v>
      </c>
      <c r="E59" s="243">
        <v>5</v>
      </c>
      <c r="F59" s="244"/>
      <c r="G59" s="244"/>
      <c r="H59" s="15"/>
    </row>
    <row r="60" spans="1:8" s="16" customFormat="1" ht="31.5">
      <c r="A60" s="242" t="s">
        <v>242</v>
      </c>
      <c r="B60" s="244" t="s">
        <v>65</v>
      </c>
      <c r="C60" s="243">
        <v>170</v>
      </c>
      <c r="D60" s="243">
        <v>105</v>
      </c>
      <c r="E60" s="243">
        <v>245</v>
      </c>
      <c r="F60" s="243"/>
      <c r="G60" s="243"/>
      <c r="H60" s="15"/>
    </row>
    <row r="61" spans="1:8" s="16" customFormat="1" ht="39" customHeight="1">
      <c r="A61" s="242" t="s">
        <v>241</v>
      </c>
      <c r="B61" s="243" t="s">
        <v>65</v>
      </c>
      <c r="C61" s="243">
        <v>12</v>
      </c>
      <c r="D61" s="243">
        <v>13</v>
      </c>
      <c r="E61" s="243">
        <v>11</v>
      </c>
      <c r="F61" s="243"/>
      <c r="G61" s="243"/>
      <c r="H61" s="15"/>
    </row>
    <row r="62" spans="1:8" s="16" customFormat="1" ht="31.5">
      <c r="A62" s="242" t="s">
        <v>81</v>
      </c>
      <c r="B62" s="243" t="s">
        <v>65</v>
      </c>
      <c r="C62" s="243">
        <v>0</v>
      </c>
      <c r="D62" s="243">
        <v>0</v>
      </c>
      <c r="E62" s="243">
        <v>1</v>
      </c>
      <c r="F62" s="243"/>
      <c r="G62" s="243"/>
      <c r="H62" s="15"/>
    </row>
    <row r="63" spans="1:8" s="16" customFormat="1" ht="15.75">
      <c r="A63" s="242" t="s">
        <v>258</v>
      </c>
      <c r="B63" s="243" t="s">
        <v>259</v>
      </c>
      <c r="C63" s="243"/>
      <c r="D63" s="243"/>
      <c r="E63" s="243">
        <v>21</v>
      </c>
      <c r="F63" s="243"/>
      <c r="G63" s="243"/>
      <c r="H63" s="15"/>
    </row>
    <row r="64" spans="1:8" s="16" customFormat="1" ht="7.5" customHeight="1">
      <c r="A64" s="665"/>
      <c r="B64" s="666"/>
      <c r="C64" s="666"/>
      <c r="D64" s="666"/>
      <c r="E64" s="666"/>
      <c r="F64" s="666"/>
      <c r="G64" s="667"/>
      <c r="H64" s="15"/>
    </row>
    <row r="65" spans="1:8" s="16" customFormat="1" ht="32.25" customHeight="1">
      <c r="A65" s="626" t="s">
        <v>55</v>
      </c>
      <c r="B65" s="626" t="s">
        <v>31</v>
      </c>
      <c r="C65" s="244" t="s">
        <v>42</v>
      </c>
      <c r="D65" s="244" t="s">
        <v>43</v>
      </c>
      <c r="E65" s="626" t="s">
        <v>44</v>
      </c>
      <c r="F65" s="626"/>
      <c r="G65" s="626"/>
      <c r="H65" s="15"/>
    </row>
    <row r="66" spans="1:8" s="16" customFormat="1" ht="26.25" customHeight="1">
      <c r="A66" s="626"/>
      <c r="B66" s="626"/>
      <c r="C66" s="244" t="s">
        <v>45</v>
      </c>
      <c r="D66" s="244" t="s">
        <v>46</v>
      </c>
      <c r="E66" s="244" t="s">
        <v>35</v>
      </c>
      <c r="F66" s="244" t="s">
        <v>36</v>
      </c>
      <c r="G66" s="244" t="s">
        <v>37</v>
      </c>
      <c r="H66" s="15"/>
    </row>
    <row r="67" spans="1:256" s="16" customFormat="1" ht="21.75" customHeight="1">
      <c r="A67" s="245" t="s">
        <v>49</v>
      </c>
      <c r="B67" s="244" t="s">
        <v>48</v>
      </c>
      <c r="C67" s="246">
        <v>753956.4</v>
      </c>
      <c r="D67" s="247">
        <v>681312.2</v>
      </c>
      <c r="E67" s="247">
        <f>699498.3+5180.5+3020</f>
        <v>707698.8</v>
      </c>
      <c r="F67" s="247">
        <v>673144</v>
      </c>
      <c r="G67" s="247">
        <v>673144</v>
      </c>
      <c r="H67" s="15"/>
      <c r="IV67" s="15"/>
    </row>
    <row r="68" spans="1:256" s="16" customFormat="1" ht="31.5">
      <c r="A68" s="248" t="s">
        <v>58</v>
      </c>
      <c r="B68" s="249" t="s">
        <v>48</v>
      </c>
      <c r="C68" s="250">
        <f>SUM(C67)</f>
        <v>753956.4</v>
      </c>
      <c r="D68" s="250">
        <f>SUM(D67)</f>
        <v>681312.2</v>
      </c>
      <c r="E68" s="250">
        <f>SUM(E67)</f>
        <v>707698.8</v>
      </c>
      <c r="F68" s="250">
        <f>SUM(F67)</f>
        <v>673144</v>
      </c>
      <c r="G68" s="250">
        <f>SUM(G67)</f>
        <v>673144</v>
      </c>
      <c r="H68" s="15"/>
      <c r="IV68" s="15"/>
    </row>
  </sheetData>
  <sheetProtection selectLockedCells="1" selectUnlockedCells="1"/>
  <mergeCells count="42">
    <mergeCell ref="B46:B47"/>
    <mergeCell ref="E57:G57"/>
    <mergeCell ref="A46:A47"/>
    <mergeCell ref="A39:G39"/>
    <mergeCell ref="A41:G41"/>
    <mergeCell ref="A42:A43"/>
    <mergeCell ref="B42:B43"/>
    <mergeCell ref="E42:G42"/>
    <mergeCell ref="A45:G45"/>
    <mergeCell ref="E46:G46"/>
    <mergeCell ref="A65:A66"/>
    <mergeCell ref="B65:B66"/>
    <mergeCell ref="E65:G65"/>
    <mergeCell ref="A52:G52"/>
    <mergeCell ref="A54:G54"/>
    <mergeCell ref="A64:G64"/>
    <mergeCell ref="A56:G56"/>
    <mergeCell ref="A57:A58"/>
    <mergeCell ref="B57:B58"/>
    <mergeCell ref="A16:G16"/>
    <mergeCell ref="A23:G23"/>
    <mergeCell ref="A17:G17"/>
    <mergeCell ref="B29:H29"/>
    <mergeCell ref="A26:A27"/>
    <mergeCell ref="B26:B27"/>
    <mergeCell ref="A37:G37"/>
    <mergeCell ref="C26:C27"/>
    <mergeCell ref="D26:D27"/>
    <mergeCell ref="A31:G31"/>
    <mergeCell ref="A30:G30"/>
    <mergeCell ref="A21:G21"/>
    <mergeCell ref="A24:G24"/>
    <mergeCell ref="A11:G11"/>
    <mergeCell ref="A12:G12"/>
    <mergeCell ref="A13:G13"/>
    <mergeCell ref="A14:G14"/>
    <mergeCell ref="E26:G26"/>
    <mergeCell ref="A32:A33"/>
    <mergeCell ref="B32:B33"/>
    <mergeCell ref="E32:G32"/>
    <mergeCell ref="A18:G18"/>
    <mergeCell ref="A20:G20"/>
  </mergeCells>
  <printOptions horizontalCentered="1"/>
  <pageMargins left="0.3937007874015748" right="0.3937007874015748" top="0.3937007874015748" bottom="0.3937007874015748"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G49"/>
  <sheetViews>
    <sheetView view="pageBreakPreview" zoomScale="75" zoomScaleNormal="75" zoomScaleSheetLayoutView="75" zoomScalePageLayoutView="0" workbookViewId="0" topLeftCell="A1">
      <selection activeCell="A30" sqref="A30:G30"/>
    </sheetView>
  </sheetViews>
  <sheetFormatPr defaultColWidth="9.140625" defaultRowHeight="12.75"/>
  <cols>
    <col min="1" max="1" width="40.8515625" style="0" customWidth="1"/>
    <col min="2" max="2" width="16.8515625" style="0" customWidth="1"/>
    <col min="3" max="3" width="15.7109375" style="0" customWidth="1"/>
    <col min="4" max="4" width="17.00390625" style="0" customWidth="1"/>
    <col min="5" max="5" width="14.140625" style="0" customWidth="1"/>
    <col min="6" max="6" width="14.00390625" style="0" customWidth="1"/>
    <col min="7" max="7" width="14.7109375" style="0" customWidth="1"/>
  </cols>
  <sheetData>
    <row r="1" s="93" customFormat="1" ht="15.75">
      <c r="D1" s="93" t="s">
        <v>105</v>
      </c>
    </row>
    <row r="2" s="93" customFormat="1" ht="15.75">
      <c r="D2" s="93" t="s">
        <v>16</v>
      </c>
    </row>
    <row r="3" s="93" customFormat="1" ht="15.75">
      <c r="D3" s="93" t="s">
        <v>17</v>
      </c>
    </row>
    <row r="4" spans="4:7" s="93" customFormat="1" ht="15" customHeight="1">
      <c r="D4" s="92" t="s">
        <v>479</v>
      </c>
      <c r="F4" s="92"/>
      <c r="G4" s="92"/>
    </row>
    <row r="5" spans="1:7" ht="15.75">
      <c r="A5" s="110"/>
      <c r="B5" s="110"/>
      <c r="C5" s="110"/>
      <c r="D5" s="93"/>
      <c r="E5" s="93"/>
      <c r="F5" s="93"/>
      <c r="G5" s="93"/>
    </row>
    <row r="6" spans="1:7" ht="15.75">
      <c r="A6" s="110"/>
      <c r="B6" s="110"/>
      <c r="C6" s="110"/>
      <c r="D6" s="93" t="s">
        <v>15</v>
      </c>
      <c r="E6" s="93"/>
      <c r="F6" s="93"/>
      <c r="G6" s="93"/>
    </row>
    <row r="7" spans="1:7" ht="15.75">
      <c r="A7" s="110"/>
      <c r="B7" s="110"/>
      <c r="C7" s="110"/>
      <c r="D7" s="93" t="s">
        <v>411</v>
      </c>
      <c r="E7" s="93"/>
      <c r="F7" s="93"/>
      <c r="G7" s="93"/>
    </row>
    <row r="8" spans="1:7" ht="15.75">
      <c r="A8" s="110"/>
      <c r="B8" s="110"/>
      <c r="C8" s="110"/>
      <c r="D8" s="92" t="s">
        <v>412</v>
      </c>
      <c r="E8" s="93"/>
      <c r="F8" s="92"/>
      <c r="G8" s="92"/>
    </row>
    <row r="9" spans="1:7" ht="15.75">
      <c r="A9" s="110"/>
      <c r="B9" s="110"/>
      <c r="C9" s="110"/>
      <c r="D9" s="93" t="s">
        <v>426</v>
      </c>
      <c r="E9" s="93"/>
      <c r="F9" s="93"/>
      <c r="G9" s="93"/>
    </row>
    <row r="10" spans="1:7" ht="15.75">
      <c r="A10" s="110"/>
      <c r="B10" s="110"/>
      <c r="C10" s="110"/>
      <c r="D10" s="110"/>
      <c r="E10" s="110"/>
      <c r="F10" s="110"/>
      <c r="G10" s="110"/>
    </row>
    <row r="11" spans="1:7" ht="15.75">
      <c r="A11" s="563" t="s">
        <v>18</v>
      </c>
      <c r="B11" s="563"/>
      <c r="C11" s="563"/>
      <c r="D11" s="563"/>
      <c r="E11" s="563"/>
      <c r="F11" s="563"/>
      <c r="G11" s="563"/>
    </row>
    <row r="12" spans="1:7" ht="15.75">
      <c r="A12" s="111"/>
      <c r="B12" s="564" t="s">
        <v>19</v>
      </c>
      <c r="C12" s="564"/>
      <c r="D12" s="564"/>
      <c r="E12" s="564"/>
      <c r="F12" s="112"/>
      <c r="G12" s="112"/>
    </row>
    <row r="13" spans="1:7" ht="15.75">
      <c r="A13" s="111"/>
      <c r="B13" s="565" t="s">
        <v>20</v>
      </c>
      <c r="C13" s="565"/>
      <c r="D13" s="565"/>
      <c r="E13" s="565"/>
      <c r="F13" s="113"/>
      <c r="G13" s="113"/>
    </row>
    <row r="14" spans="1:7" ht="15.75">
      <c r="A14" s="563" t="s">
        <v>21</v>
      </c>
      <c r="B14" s="563"/>
      <c r="C14" s="563"/>
      <c r="D14" s="563"/>
      <c r="E14" s="563"/>
      <c r="F14" s="563"/>
      <c r="G14" s="563"/>
    </row>
    <row r="15" spans="1:7" ht="15.75">
      <c r="A15" s="114"/>
      <c r="B15" s="114"/>
      <c r="C15" s="115"/>
      <c r="D15" s="115"/>
      <c r="E15" s="115"/>
      <c r="F15" s="115"/>
      <c r="G15" s="115"/>
    </row>
    <row r="16" spans="1:7" ht="33" customHeight="1">
      <c r="A16" s="503" t="s">
        <v>140</v>
      </c>
      <c r="B16" s="503"/>
      <c r="C16" s="503"/>
      <c r="D16" s="503"/>
      <c r="E16" s="503"/>
      <c r="F16" s="503"/>
      <c r="G16" s="503"/>
    </row>
    <row r="17" spans="1:7" ht="15.75" customHeight="1">
      <c r="A17" s="521" t="s">
        <v>107</v>
      </c>
      <c r="B17" s="521"/>
      <c r="C17" s="521"/>
      <c r="D17" s="521"/>
      <c r="E17" s="521"/>
      <c r="F17" s="521"/>
      <c r="G17" s="521"/>
    </row>
    <row r="18" spans="1:7" ht="100.5" customHeight="1">
      <c r="A18" s="496" t="s">
        <v>499</v>
      </c>
      <c r="B18" s="496"/>
      <c r="C18" s="496"/>
      <c r="D18" s="496"/>
      <c r="E18" s="496"/>
      <c r="F18" s="496"/>
      <c r="G18" s="496"/>
    </row>
    <row r="19" spans="1:7" ht="15.75">
      <c r="A19" s="187" t="s">
        <v>254</v>
      </c>
      <c r="B19" s="116"/>
      <c r="C19" s="116"/>
      <c r="D19" s="116"/>
      <c r="E19" s="116"/>
      <c r="F19" s="116"/>
      <c r="G19" s="116"/>
    </row>
    <row r="20" spans="1:7" ht="19.5" customHeight="1">
      <c r="A20" s="499" t="s">
        <v>25</v>
      </c>
      <c r="B20" s="499"/>
      <c r="C20" s="499"/>
      <c r="D20" s="499"/>
      <c r="E20" s="499"/>
      <c r="F20" s="499"/>
      <c r="G20" s="499"/>
    </row>
    <row r="21" spans="1:7" ht="29.25" customHeight="1">
      <c r="A21" s="499" t="s">
        <v>6</v>
      </c>
      <c r="B21" s="499"/>
      <c r="C21" s="499"/>
      <c r="D21" s="499"/>
      <c r="E21" s="499"/>
      <c r="F21" s="499"/>
      <c r="G21" s="499"/>
    </row>
    <row r="22" spans="1:7" ht="15.75">
      <c r="A22" s="561" t="s">
        <v>264</v>
      </c>
      <c r="B22" s="561"/>
      <c r="C22" s="561"/>
      <c r="D22" s="561"/>
      <c r="E22" s="561"/>
      <c r="F22" s="561"/>
      <c r="G22" s="561"/>
    </row>
    <row r="23" s="228" customFormat="1" ht="15.75" customHeight="1">
      <c r="A23" s="228" t="s">
        <v>250</v>
      </c>
    </row>
    <row r="24" spans="1:7" ht="24" customHeight="1">
      <c r="A24" s="496" t="s">
        <v>210</v>
      </c>
      <c r="B24" s="496"/>
      <c r="C24" s="496"/>
      <c r="D24" s="496"/>
      <c r="E24" s="496"/>
      <c r="F24" s="496"/>
      <c r="G24" s="496"/>
    </row>
    <row r="25" spans="1:7" ht="15.75">
      <c r="A25" s="416"/>
      <c r="B25" s="416"/>
      <c r="C25" s="416"/>
      <c r="D25" s="416"/>
      <c r="E25" s="416"/>
      <c r="F25" s="416"/>
      <c r="G25" s="416"/>
    </row>
    <row r="26" spans="1:7" ht="15.75">
      <c r="A26" s="585" t="s">
        <v>211</v>
      </c>
      <c r="B26" s="627"/>
      <c r="C26" s="627"/>
      <c r="D26" s="627"/>
      <c r="E26" s="627"/>
      <c r="F26" s="627"/>
      <c r="G26" s="627"/>
    </row>
    <row r="27" spans="1:7" ht="15.75">
      <c r="A27" s="649" t="s">
        <v>30</v>
      </c>
      <c r="B27" s="649" t="s">
        <v>31</v>
      </c>
      <c r="C27" s="649" t="s">
        <v>32</v>
      </c>
      <c r="D27" s="649" t="s">
        <v>33</v>
      </c>
      <c r="E27" s="560" t="s">
        <v>34</v>
      </c>
      <c r="F27" s="560"/>
      <c r="G27" s="560"/>
    </row>
    <row r="28" spans="1:7" ht="15.75">
      <c r="A28" s="650"/>
      <c r="B28" s="650"/>
      <c r="C28" s="650"/>
      <c r="D28" s="650"/>
      <c r="E28" s="153" t="s">
        <v>35</v>
      </c>
      <c r="F28" s="153" t="s">
        <v>36</v>
      </c>
      <c r="G28" s="153" t="s">
        <v>37</v>
      </c>
    </row>
    <row r="29" spans="1:7" ht="48" customHeight="1">
      <c r="A29" s="157" t="s">
        <v>141</v>
      </c>
      <c r="B29" s="158" t="s">
        <v>113</v>
      </c>
      <c r="C29" s="158">
        <v>209.09</v>
      </c>
      <c r="D29" s="158">
        <v>404.72</v>
      </c>
      <c r="E29" s="158">
        <v>317.79</v>
      </c>
      <c r="F29" s="158">
        <v>317.78</v>
      </c>
      <c r="G29" s="158">
        <v>317.77</v>
      </c>
    </row>
    <row r="30" spans="1:7" ht="36" customHeight="1">
      <c r="A30" s="500" t="s">
        <v>142</v>
      </c>
      <c r="B30" s="500"/>
      <c r="C30" s="500"/>
      <c r="D30" s="500"/>
      <c r="E30" s="500"/>
      <c r="F30" s="500"/>
      <c r="G30" s="500"/>
    </row>
    <row r="31" spans="1:7" ht="15.75">
      <c r="A31" s="615" t="s">
        <v>40</v>
      </c>
      <c r="B31" s="616"/>
      <c r="C31" s="616"/>
      <c r="D31" s="616"/>
      <c r="E31" s="616"/>
      <c r="F31" s="616"/>
      <c r="G31" s="617"/>
    </row>
    <row r="32" spans="1:7" ht="46.5" customHeight="1">
      <c r="A32" s="497" t="s">
        <v>41</v>
      </c>
      <c r="B32" s="497" t="s">
        <v>31</v>
      </c>
      <c r="C32" s="188" t="s">
        <v>42</v>
      </c>
      <c r="D32" s="188" t="s">
        <v>43</v>
      </c>
      <c r="E32" s="497" t="s">
        <v>44</v>
      </c>
      <c r="F32" s="497"/>
      <c r="G32" s="497"/>
    </row>
    <row r="33" spans="1:7" ht="15.75">
      <c r="A33" s="497"/>
      <c r="B33" s="497"/>
      <c r="C33" s="188" t="s">
        <v>45</v>
      </c>
      <c r="D33" s="188" t="s">
        <v>46</v>
      </c>
      <c r="E33" s="188" t="s">
        <v>35</v>
      </c>
      <c r="F33" s="188" t="s">
        <v>36</v>
      </c>
      <c r="G33" s="188" t="s">
        <v>37</v>
      </c>
    </row>
    <row r="34" spans="1:7" ht="30">
      <c r="A34" s="130" t="s">
        <v>47</v>
      </c>
      <c r="B34" s="188" t="s">
        <v>48</v>
      </c>
      <c r="C34" s="122">
        <f>C47</f>
        <v>26016</v>
      </c>
      <c r="D34" s="122">
        <f>D47</f>
        <v>7551</v>
      </c>
      <c r="E34" s="122">
        <f>E47</f>
        <v>16807</v>
      </c>
      <c r="F34" s="122">
        <f>F47</f>
        <v>18180</v>
      </c>
      <c r="G34" s="122">
        <f>G47</f>
        <v>24012</v>
      </c>
    </row>
    <row r="35" spans="1:7" ht="31.5">
      <c r="A35" s="123" t="s">
        <v>50</v>
      </c>
      <c r="B35" s="124" t="s">
        <v>48</v>
      </c>
      <c r="C35" s="125">
        <f>SUM(C34:C34)</f>
        <v>26016</v>
      </c>
      <c r="D35" s="125">
        <f>SUM(D34:D34)</f>
        <v>7551</v>
      </c>
      <c r="E35" s="125">
        <f>SUM(E34:E34)</f>
        <v>16807</v>
      </c>
      <c r="F35" s="125">
        <f>SUM(F34:F34)</f>
        <v>18180</v>
      </c>
      <c r="G35" s="125">
        <f>SUM(G34:G34)</f>
        <v>24012</v>
      </c>
    </row>
    <row r="36" spans="1:7" ht="15.75">
      <c r="A36" s="503" t="s">
        <v>143</v>
      </c>
      <c r="B36" s="503"/>
      <c r="C36" s="503"/>
      <c r="D36" s="503"/>
      <c r="E36" s="503"/>
      <c r="F36" s="503"/>
      <c r="G36" s="503"/>
    </row>
    <row r="37" spans="1:7" ht="18" customHeight="1">
      <c r="A37" s="187" t="s">
        <v>212</v>
      </c>
      <c r="B37" s="116"/>
      <c r="C37" s="116"/>
      <c r="D37" s="116"/>
      <c r="E37" s="116"/>
      <c r="F37" s="116"/>
      <c r="G37" s="116"/>
    </row>
    <row r="38" spans="1:7" ht="36.75" customHeight="1">
      <c r="A38" s="550" t="s">
        <v>8</v>
      </c>
      <c r="B38" s="550"/>
      <c r="C38" s="550"/>
      <c r="D38" s="550"/>
      <c r="E38" s="550"/>
      <c r="F38" s="550"/>
      <c r="G38" s="550"/>
    </row>
    <row r="39" spans="1:7" ht="15.75">
      <c r="A39" s="93" t="s">
        <v>53</v>
      </c>
      <c r="B39" s="92"/>
      <c r="C39" s="92"/>
      <c r="D39" s="92"/>
      <c r="E39" s="92"/>
      <c r="F39" s="92"/>
      <c r="G39" s="92"/>
    </row>
    <row r="40" spans="1:7" ht="40.5" customHeight="1">
      <c r="A40" s="500" t="s">
        <v>144</v>
      </c>
      <c r="B40" s="500"/>
      <c r="C40" s="500"/>
      <c r="D40" s="500"/>
      <c r="E40" s="500"/>
      <c r="F40" s="500"/>
      <c r="G40" s="500"/>
    </row>
    <row r="41" spans="1:7" ht="31.5">
      <c r="A41" s="501" t="s">
        <v>54</v>
      </c>
      <c r="B41" s="497" t="s">
        <v>31</v>
      </c>
      <c r="C41" s="188" t="s">
        <v>42</v>
      </c>
      <c r="D41" s="188" t="s">
        <v>43</v>
      </c>
      <c r="E41" s="497" t="s">
        <v>44</v>
      </c>
      <c r="F41" s="497"/>
      <c r="G41" s="497"/>
    </row>
    <row r="42" spans="1:7" ht="15.75">
      <c r="A42" s="501"/>
      <c r="B42" s="497"/>
      <c r="C42" s="188" t="s">
        <v>45</v>
      </c>
      <c r="D42" s="188" t="s">
        <v>46</v>
      </c>
      <c r="E42" s="188" t="s">
        <v>35</v>
      </c>
      <c r="F42" s="188" t="s">
        <v>36</v>
      </c>
      <c r="G42" s="188" t="s">
        <v>37</v>
      </c>
    </row>
    <row r="43" spans="1:7" ht="48.75" customHeight="1">
      <c r="A43" s="161" t="s">
        <v>145</v>
      </c>
      <c r="B43" s="188" t="s">
        <v>63</v>
      </c>
      <c r="C43" s="158">
        <v>40</v>
      </c>
      <c r="D43" s="158">
        <v>80</v>
      </c>
      <c r="E43" s="158">
        <v>65</v>
      </c>
      <c r="F43" s="158">
        <v>80</v>
      </c>
      <c r="G43" s="158">
        <v>100</v>
      </c>
    </row>
    <row r="44" spans="1:7" ht="15">
      <c r="A44" s="502"/>
      <c r="B44" s="502"/>
      <c r="C44" s="502"/>
      <c r="D44" s="502"/>
      <c r="E44" s="502"/>
      <c r="F44" s="502"/>
      <c r="G44" s="502"/>
    </row>
    <row r="45" spans="1:7" ht="30.75" customHeight="1">
      <c r="A45" s="497" t="s">
        <v>55</v>
      </c>
      <c r="B45" s="497" t="s">
        <v>31</v>
      </c>
      <c r="C45" s="188" t="s">
        <v>42</v>
      </c>
      <c r="D45" s="188" t="s">
        <v>43</v>
      </c>
      <c r="E45" s="497" t="s">
        <v>44</v>
      </c>
      <c r="F45" s="497"/>
      <c r="G45" s="497"/>
    </row>
    <row r="46" spans="1:7" ht="19.5" customHeight="1">
      <c r="A46" s="497"/>
      <c r="B46" s="497"/>
      <c r="C46" s="188" t="s">
        <v>45</v>
      </c>
      <c r="D46" s="188" t="s">
        <v>46</v>
      </c>
      <c r="E46" s="188" t="s">
        <v>35</v>
      </c>
      <c r="F46" s="188" t="s">
        <v>36</v>
      </c>
      <c r="G46" s="188" t="s">
        <v>37</v>
      </c>
    </row>
    <row r="47" spans="1:7" ht="42.75" customHeight="1">
      <c r="A47" s="130" t="s">
        <v>187</v>
      </c>
      <c r="B47" s="188" t="s">
        <v>48</v>
      </c>
      <c r="C47" s="122">
        <v>26016</v>
      </c>
      <c r="D47" s="132">
        <v>7551</v>
      </c>
      <c r="E47" s="132">
        <f>17256-449</f>
        <v>16807</v>
      </c>
      <c r="F47" s="132">
        <v>18180</v>
      </c>
      <c r="G47" s="132">
        <v>24012</v>
      </c>
    </row>
    <row r="48" spans="1:7" ht="21.75" customHeight="1">
      <c r="A48" s="130" t="s">
        <v>205</v>
      </c>
      <c r="B48" s="188" t="s">
        <v>48</v>
      </c>
      <c r="C48" s="122">
        <f>C49</f>
        <v>26016</v>
      </c>
      <c r="D48" s="122">
        <f>D49</f>
        <v>7551</v>
      </c>
      <c r="E48" s="122">
        <f>E49</f>
        <v>16807</v>
      </c>
      <c r="F48" s="122">
        <f>F49</f>
        <v>18180</v>
      </c>
      <c r="G48" s="122">
        <f>G49</f>
        <v>24012</v>
      </c>
    </row>
    <row r="49" spans="1:7" ht="39" customHeight="1">
      <c r="A49" s="123" t="s">
        <v>58</v>
      </c>
      <c r="B49" s="124" t="s">
        <v>48</v>
      </c>
      <c r="C49" s="125">
        <f>SUM(C47)</f>
        <v>26016</v>
      </c>
      <c r="D49" s="125">
        <f>SUM(D47)</f>
        <v>7551</v>
      </c>
      <c r="E49" s="125">
        <f>SUM(E47)</f>
        <v>16807</v>
      </c>
      <c r="F49" s="125">
        <f>SUM(F47)</f>
        <v>18180</v>
      </c>
      <c r="G49" s="125">
        <f>SUM(G47)</f>
        <v>24012</v>
      </c>
    </row>
  </sheetData>
  <sheetProtection/>
  <mergeCells count="32">
    <mergeCell ref="A11:G11"/>
    <mergeCell ref="B12:E12"/>
    <mergeCell ref="B13:E13"/>
    <mergeCell ref="A14:G14"/>
    <mergeCell ref="A16:G16"/>
    <mergeCell ref="A44:G44"/>
    <mergeCell ref="A21:G21"/>
    <mergeCell ref="B27:B28"/>
    <mergeCell ref="C27:C28"/>
    <mergeCell ref="D27:D28"/>
    <mergeCell ref="B32:B33"/>
    <mergeCell ref="E32:G32"/>
    <mergeCell ref="A26:G26"/>
    <mergeCell ref="A27:A28"/>
    <mergeCell ref="E27:G27"/>
    <mergeCell ref="E41:G41"/>
    <mergeCell ref="A40:G40"/>
    <mergeCell ref="A32:A33"/>
    <mergeCell ref="A31:G31"/>
    <mergeCell ref="A17:G17"/>
    <mergeCell ref="A18:G18"/>
    <mergeCell ref="A20:G20"/>
    <mergeCell ref="A24:G24"/>
    <mergeCell ref="A22:G22"/>
    <mergeCell ref="A30:G30"/>
    <mergeCell ref="A45:A46"/>
    <mergeCell ref="B45:B46"/>
    <mergeCell ref="E45:G45"/>
    <mergeCell ref="A36:G36"/>
    <mergeCell ref="A38:G38"/>
    <mergeCell ref="A41:A42"/>
    <mergeCell ref="B41:B42"/>
  </mergeCells>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dimension ref="A1:IV55"/>
  <sheetViews>
    <sheetView view="pageBreakPreview" zoomScaleNormal="70" zoomScaleSheetLayoutView="100" zoomScalePageLayoutView="0" workbookViewId="0" topLeftCell="A1">
      <selection activeCell="A34" sqref="A34"/>
    </sheetView>
  </sheetViews>
  <sheetFormatPr defaultColWidth="9.140625" defaultRowHeight="12.75"/>
  <cols>
    <col min="1" max="1" width="43.8515625" style="1" customWidth="1"/>
    <col min="2" max="2" width="19.57421875" style="1" customWidth="1"/>
    <col min="3" max="3" width="14.28125" style="2" customWidth="1"/>
    <col min="4" max="4" width="16.421875" style="2" customWidth="1"/>
    <col min="5" max="5" width="15.421875" style="2" customWidth="1"/>
    <col min="6" max="6" width="14.28125" style="2" customWidth="1"/>
    <col min="7" max="7" width="14.140625" style="2" customWidth="1"/>
    <col min="8" max="8" width="33.00390625" style="2" customWidth="1"/>
    <col min="9" max="9" width="11.00390625" style="3" customWidth="1"/>
    <col min="10" max="10" width="11.140625" style="2" customWidth="1"/>
    <col min="11" max="12" width="13.421875" style="2" customWidth="1"/>
    <col min="13" max="13" width="14.00390625" style="2" customWidth="1"/>
    <col min="14" max="16384" width="9.140625" style="2" customWidth="1"/>
  </cols>
  <sheetData>
    <row r="1" spans="1:9" s="5" customFormat="1" ht="15.75">
      <c r="A1" s="11"/>
      <c r="B1" s="11"/>
      <c r="C1" s="11"/>
      <c r="D1" s="93" t="s">
        <v>15</v>
      </c>
      <c r="E1" s="93"/>
      <c r="F1" s="93"/>
      <c r="G1" s="11"/>
      <c r="I1" s="7"/>
    </row>
    <row r="2" spans="1:9" s="5" customFormat="1" ht="15.75">
      <c r="A2" s="11"/>
      <c r="B2" s="11"/>
      <c r="C2" s="11"/>
      <c r="D2" s="93" t="s">
        <v>411</v>
      </c>
      <c r="E2" s="93"/>
      <c r="F2" s="93"/>
      <c r="G2" s="11"/>
      <c r="I2" s="7"/>
    </row>
    <row r="3" spans="1:9" s="5" customFormat="1" ht="15.75">
      <c r="A3" s="11"/>
      <c r="B3" s="11"/>
      <c r="C3" s="11"/>
      <c r="D3" s="92" t="s">
        <v>412</v>
      </c>
      <c r="E3" s="93"/>
      <c r="F3" s="92"/>
      <c r="G3" s="11"/>
      <c r="I3" s="7"/>
    </row>
    <row r="4" spans="2:8" ht="13.5" customHeight="1">
      <c r="B4" s="9"/>
      <c r="C4" s="30"/>
      <c r="D4" s="93" t="s">
        <v>532</v>
      </c>
      <c r="E4" s="93"/>
      <c r="F4" s="93"/>
      <c r="G4" s="10"/>
      <c r="H4" s="10"/>
    </row>
    <row r="5" s="11" customFormat="1" ht="15.75"/>
    <row r="6" spans="1:8" ht="15.75">
      <c r="A6" s="599" t="s">
        <v>18</v>
      </c>
      <c r="B6" s="599"/>
      <c r="C6" s="599"/>
      <c r="D6" s="599"/>
      <c r="E6" s="599"/>
      <c r="F6" s="599"/>
      <c r="G6" s="599"/>
      <c r="H6" s="13"/>
    </row>
    <row r="7" spans="1:9" s="16" customFormat="1" ht="15.75">
      <c r="A7" s="600" t="s">
        <v>19</v>
      </c>
      <c r="B7" s="600"/>
      <c r="C7" s="600"/>
      <c r="D7" s="600"/>
      <c r="E7" s="600"/>
      <c r="F7" s="600"/>
      <c r="G7" s="600"/>
      <c r="H7" s="14"/>
      <c r="I7" s="15"/>
    </row>
    <row r="8" spans="1:9" s="16" customFormat="1" ht="15.75">
      <c r="A8" s="601" t="s">
        <v>20</v>
      </c>
      <c r="B8" s="601"/>
      <c r="C8" s="601"/>
      <c r="D8" s="601"/>
      <c r="E8" s="601"/>
      <c r="F8" s="601"/>
      <c r="G8" s="601"/>
      <c r="H8" s="17"/>
      <c r="I8" s="15"/>
    </row>
    <row r="9" spans="1:8" ht="15.75">
      <c r="A9" s="599" t="s">
        <v>21</v>
      </c>
      <c r="B9" s="599"/>
      <c r="C9" s="599"/>
      <c r="D9" s="599"/>
      <c r="E9" s="599"/>
      <c r="F9" s="599"/>
      <c r="G9" s="599"/>
      <c r="H9" s="13"/>
    </row>
    <row r="10" spans="1:13" ht="12.75" customHeight="1">
      <c r="A10" s="18"/>
      <c r="B10" s="18"/>
      <c r="C10" s="19"/>
      <c r="D10" s="19"/>
      <c r="E10" s="19"/>
      <c r="F10" s="19"/>
      <c r="G10" s="19"/>
      <c r="H10" s="19"/>
      <c r="J10" s="20"/>
      <c r="K10" s="20"/>
      <c r="L10" s="20"/>
      <c r="M10" s="20"/>
    </row>
    <row r="11" spans="1:13" ht="36.75" customHeight="1">
      <c r="A11" s="597" t="s">
        <v>406</v>
      </c>
      <c r="B11" s="597"/>
      <c r="C11" s="597"/>
      <c r="D11" s="597"/>
      <c r="E11" s="597"/>
      <c r="F11" s="597"/>
      <c r="G11" s="597"/>
      <c r="H11" s="18"/>
      <c r="J11" s="20"/>
      <c r="K11" s="20"/>
      <c r="L11" s="20"/>
      <c r="M11" s="20"/>
    </row>
    <row r="12" spans="1:13" s="16" customFormat="1" ht="18" customHeight="1">
      <c r="A12" s="597" t="s">
        <v>22</v>
      </c>
      <c r="B12" s="597"/>
      <c r="C12" s="597"/>
      <c r="D12" s="597"/>
      <c r="E12" s="597"/>
      <c r="F12" s="597"/>
      <c r="G12" s="597"/>
      <c r="H12" s="19"/>
      <c r="I12" s="15"/>
      <c r="J12" s="19"/>
      <c r="K12" s="19"/>
      <c r="L12" s="19"/>
      <c r="M12" s="19"/>
    </row>
    <row r="13" spans="1:12" s="16" customFormat="1" ht="90" customHeight="1">
      <c r="A13" s="597" t="s">
        <v>509</v>
      </c>
      <c r="B13" s="597"/>
      <c r="C13" s="597"/>
      <c r="D13" s="597"/>
      <c r="E13" s="597"/>
      <c r="F13" s="597"/>
      <c r="G13" s="597"/>
      <c r="H13" s="22"/>
      <c r="I13" s="23"/>
      <c r="J13" s="24"/>
      <c r="K13" s="24"/>
      <c r="L13" s="24"/>
    </row>
    <row r="14" spans="1:7" s="27" customFormat="1" ht="15.75">
      <c r="A14" s="25" t="s">
        <v>24</v>
      </c>
      <c r="B14" s="26"/>
      <c r="C14" s="26"/>
      <c r="D14" s="26"/>
      <c r="E14" s="26"/>
      <c r="F14" s="26"/>
      <c r="G14" s="26"/>
    </row>
    <row r="15" spans="1:7" s="27" customFormat="1" ht="17.25" customHeight="1">
      <c r="A15" s="598" t="s">
        <v>510</v>
      </c>
      <c r="B15" s="598"/>
      <c r="C15" s="598"/>
      <c r="D15" s="598"/>
      <c r="E15" s="598"/>
      <c r="F15" s="598"/>
      <c r="G15" s="598"/>
    </row>
    <row r="16" spans="1:7" s="27" customFormat="1" ht="30" customHeight="1">
      <c r="A16" s="519" t="s">
        <v>9</v>
      </c>
      <c r="B16" s="519"/>
      <c r="C16" s="519"/>
      <c r="D16" s="519"/>
      <c r="E16" s="519"/>
      <c r="F16" s="519"/>
      <c r="G16" s="519"/>
    </row>
    <row r="17" s="27" customFormat="1" ht="15.75">
      <c r="A17" s="11" t="s">
        <v>27</v>
      </c>
    </row>
    <row r="18" spans="1:7" s="27" customFormat="1" ht="18.75" customHeight="1">
      <c r="A18" s="519" t="s">
        <v>28</v>
      </c>
      <c r="B18" s="519"/>
      <c r="C18" s="519"/>
      <c r="D18" s="519"/>
      <c r="E18" s="519"/>
      <c r="F18" s="519"/>
      <c r="G18" s="519"/>
    </row>
    <row r="19" spans="1:12" ht="22.5" customHeight="1">
      <c r="A19" s="597" t="s">
        <v>407</v>
      </c>
      <c r="B19" s="597"/>
      <c r="C19" s="597"/>
      <c r="D19" s="597"/>
      <c r="E19" s="597"/>
      <c r="F19" s="597"/>
      <c r="G19" s="597"/>
      <c r="H19" s="18"/>
      <c r="I19" s="29"/>
      <c r="J19" s="30"/>
      <c r="K19" s="30"/>
      <c r="L19" s="30"/>
    </row>
    <row r="20" spans="1:7" s="27" customFormat="1" ht="15.75">
      <c r="A20" s="31" t="s">
        <v>29</v>
      </c>
      <c r="B20" s="32"/>
      <c r="C20" s="32"/>
      <c r="D20" s="32"/>
      <c r="E20" s="32"/>
      <c r="F20" s="32"/>
      <c r="G20" s="32"/>
    </row>
    <row r="21" spans="1:7" s="27" customFormat="1" ht="30.75" customHeight="1">
      <c r="A21" s="602" t="s">
        <v>30</v>
      </c>
      <c r="B21" s="602" t="s">
        <v>31</v>
      </c>
      <c r="C21" s="602" t="s">
        <v>32</v>
      </c>
      <c r="D21" s="602" t="s">
        <v>33</v>
      </c>
      <c r="E21" s="607" t="s">
        <v>44</v>
      </c>
      <c r="F21" s="607"/>
      <c r="G21" s="607"/>
    </row>
    <row r="22" spans="1:7" s="27" customFormat="1" ht="23.25" customHeight="1">
      <c r="A22" s="602"/>
      <c r="B22" s="602"/>
      <c r="C22" s="602"/>
      <c r="D22" s="602"/>
      <c r="E22" s="33" t="s">
        <v>35</v>
      </c>
      <c r="F22" s="33" t="s">
        <v>36</v>
      </c>
      <c r="G22" s="33" t="s">
        <v>37</v>
      </c>
    </row>
    <row r="23" spans="1:7" s="27" customFormat="1" ht="31.5">
      <c r="A23" s="328" t="s">
        <v>511</v>
      </c>
      <c r="B23" s="38" t="s">
        <v>38</v>
      </c>
      <c r="C23" s="38"/>
      <c r="D23" s="38"/>
      <c r="E23" s="38">
        <v>100</v>
      </c>
      <c r="F23" s="38"/>
      <c r="G23" s="38"/>
    </row>
    <row r="24" spans="1:8" ht="33.75" customHeight="1">
      <c r="A24" s="604" t="s">
        <v>408</v>
      </c>
      <c r="B24" s="604"/>
      <c r="C24" s="604"/>
      <c r="D24" s="604"/>
      <c r="E24" s="604"/>
      <c r="F24" s="604"/>
      <c r="G24" s="604"/>
      <c r="H24" s="18"/>
    </row>
    <row r="25" spans="1:9" ht="20.25" customHeight="1">
      <c r="A25" s="605" t="s">
        <v>40</v>
      </c>
      <c r="B25" s="605"/>
      <c r="C25" s="605"/>
      <c r="D25" s="605"/>
      <c r="E25" s="605"/>
      <c r="F25" s="605"/>
      <c r="G25" s="605"/>
      <c r="H25" s="3"/>
      <c r="I25" s="2"/>
    </row>
    <row r="26" spans="1:9" ht="35.25" customHeight="1">
      <c r="A26" s="606" t="s">
        <v>41</v>
      </c>
      <c r="B26" s="607" t="s">
        <v>31</v>
      </c>
      <c r="C26" s="38" t="s">
        <v>42</v>
      </c>
      <c r="D26" s="38" t="s">
        <v>43</v>
      </c>
      <c r="E26" s="607" t="s">
        <v>44</v>
      </c>
      <c r="F26" s="607"/>
      <c r="G26" s="607"/>
      <c r="H26" s="3"/>
      <c r="I26" s="2"/>
    </row>
    <row r="27" spans="1:9" ht="15.75">
      <c r="A27" s="606"/>
      <c r="B27" s="607"/>
      <c r="C27" s="37" t="s">
        <v>45</v>
      </c>
      <c r="D27" s="37" t="s">
        <v>46</v>
      </c>
      <c r="E27" s="37" t="s">
        <v>35</v>
      </c>
      <c r="F27" s="37" t="s">
        <v>36</v>
      </c>
      <c r="G27" s="37" t="s">
        <v>37</v>
      </c>
      <c r="H27" s="3"/>
      <c r="I27" s="2"/>
    </row>
    <row r="28" spans="1:9" ht="30">
      <c r="A28" s="39" t="s">
        <v>47</v>
      </c>
      <c r="B28" s="38" t="s">
        <v>48</v>
      </c>
      <c r="C28" s="40"/>
      <c r="D28" s="40"/>
      <c r="E28" s="40"/>
      <c r="F28" s="40"/>
      <c r="G28" s="40"/>
      <c r="H28" s="3"/>
      <c r="I28" s="2"/>
    </row>
    <row r="29" spans="1:8" s="16" customFormat="1" ht="15.75">
      <c r="A29" s="245" t="s">
        <v>49</v>
      </c>
      <c r="B29" s="244" t="s">
        <v>48</v>
      </c>
      <c r="C29" s="246"/>
      <c r="D29" s="247"/>
      <c r="E29" s="247">
        <v>30000</v>
      </c>
      <c r="F29" s="250"/>
      <c r="G29" s="250"/>
      <c r="H29" s="15"/>
    </row>
    <row r="30" spans="1:12" ht="20.25" customHeight="1">
      <c r="A30" s="41" t="s">
        <v>50</v>
      </c>
      <c r="B30" s="36" t="s">
        <v>48</v>
      </c>
      <c r="C30" s="42"/>
      <c r="D30" s="42"/>
      <c r="E30" s="42">
        <f>E29</f>
        <v>30000</v>
      </c>
      <c r="F30" s="38"/>
      <c r="G30" s="38"/>
      <c r="H30" s="43"/>
      <c r="I30" s="20"/>
      <c r="J30" s="20"/>
      <c r="K30" s="20"/>
      <c r="L30" s="20"/>
    </row>
    <row r="31" spans="1:9" ht="38.25" customHeight="1" hidden="1">
      <c r="A31" s="608" t="s">
        <v>54</v>
      </c>
      <c r="B31" s="578" t="s">
        <v>31</v>
      </c>
      <c r="C31" s="38" t="s">
        <v>42</v>
      </c>
      <c r="D31" s="38" t="s">
        <v>43</v>
      </c>
      <c r="E31" s="38" t="s">
        <v>44</v>
      </c>
      <c r="F31" s="38" t="s">
        <v>36</v>
      </c>
      <c r="G31" s="38" t="s">
        <v>37</v>
      </c>
      <c r="H31" s="46"/>
      <c r="I31" s="2"/>
    </row>
    <row r="32" spans="1:9" ht="17.25" customHeight="1" hidden="1">
      <c r="A32" s="608"/>
      <c r="B32" s="578"/>
      <c r="C32" s="38" t="s">
        <v>45</v>
      </c>
      <c r="D32" s="38" t="s">
        <v>46</v>
      </c>
      <c r="E32" s="38" t="s">
        <v>35</v>
      </c>
      <c r="F32" s="62"/>
      <c r="G32" s="62"/>
      <c r="H32" s="46"/>
      <c r="I32" s="2"/>
    </row>
    <row r="33" spans="1:9" ht="29.25" customHeight="1" hidden="1">
      <c r="A33" s="47"/>
      <c r="B33" s="38"/>
      <c r="C33" s="61"/>
      <c r="D33" s="61"/>
      <c r="E33" s="62"/>
      <c r="F33" s="21"/>
      <c r="G33" s="21"/>
      <c r="H33" s="46"/>
      <c r="I33" s="2"/>
    </row>
    <row r="34" spans="1:13" ht="15.75">
      <c r="A34" s="597" t="s">
        <v>59</v>
      </c>
      <c r="B34" s="597"/>
      <c r="C34" s="597"/>
      <c r="D34" s="597"/>
      <c r="E34" s="597"/>
      <c r="F34" s="597"/>
      <c r="G34" s="597"/>
      <c r="H34" s="326"/>
      <c r="J34" s="50"/>
      <c r="K34" s="50"/>
      <c r="L34" s="50"/>
      <c r="M34" s="50"/>
    </row>
    <row r="35" spans="1:12" ht="12.75" customHeight="1">
      <c r="A35" s="597" t="s">
        <v>274</v>
      </c>
      <c r="B35" s="597"/>
      <c r="C35" s="597"/>
      <c r="D35" s="597"/>
      <c r="E35" s="597"/>
      <c r="F35" s="597"/>
      <c r="G35" s="597"/>
      <c r="H35" s="46"/>
      <c r="I35" s="20"/>
      <c r="J35" s="20"/>
      <c r="K35" s="20"/>
      <c r="L35" s="20"/>
    </row>
    <row r="36" spans="1:12" ht="33" customHeight="1">
      <c r="A36" s="597" t="s">
        <v>409</v>
      </c>
      <c r="B36" s="597"/>
      <c r="C36" s="597"/>
      <c r="D36" s="597"/>
      <c r="E36" s="597"/>
      <c r="F36" s="597"/>
      <c r="G36" s="597"/>
      <c r="H36" s="3"/>
      <c r="I36" s="20"/>
      <c r="J36" s="20"/>
      <c r="K36" s="20"/>
      <c r="L36" s="20"/>
    </row>
    <row r="37" spans="1:12" ht="18" customHeight="1">
      <c r="A37" s="597" t="s">
        <v>62</v>
      </c>
      <c r="B37" s="597"/>
      <c r="C37" s="597"/>
      <c r="D37" s="597"/>
      <c r="E37" s="597"/>
      <c r="F37" s="597"/>
      <c r="G37" s="597"/>
      <c r="H37" s="3"/>
      <c r="I37" s="20"/>
      <c r="J37" s="20"/>
      <c r="K37" s="20"/>
      <c r="L37" s="20"/>
    </row>
    <row r="38" spans="1:12" s="16" customFormat="1" ht="34.5" customHeight="1">
      <c r="A38" s="597" t="s">
        <v>512</v>
      </c>
      <c r="B38" s="597"/>
      <c r="C38" s="597"/>
      <c r="D38" s="597"/>
      <c r="E38" s="597"/>
      <c r="F38" s="597"/>
      <c r="G38" s="597"/>
      <c r="H38" s="15"/>
      <c r="I38" s="19"/>
      <c r="J38" s="19"/>
      <c r="K38" s="19"/>
      <c r="L38" s="19"/>
    </row>
    <row r="39" spans="1:12" ht="4.5" customHeight="1" hidden="1">
      <c r="A39" s="22"/>
      <c r="B39" s="22"/>
      <c r="C39" s="22"/>
      <c r="D39" s="22"/>
      <c r="E39" s="22"/>
      <c r="F39" s="38"/>
      <c r="G39" s="38"/>
      <c r="H39" s="3"/>
      <c r="I39" s="20"/>
      <c r="J39" s="52"/>
      <c r="K39" s="52"/>
      <c r="L39" s="52"/>
    </row>
    <row r="40" spans="1:9" s="16" customFormat="1" ht="35.25" customHeight="1" hidden="1">
      <c r="A40" s="18"/>
      <c r="B40" s="18"/>
      <c r="C40" s="18"/>
      <c r="D40" s="18"/>
      <c r="E40" s="18"/>
      <c r="F40" s="38"/>
      <c r="G40" s="38"/>
      <c r="H40" s="18"/>
      <c r="I40" s="15"/>
    </row>
    <row r="41" spans="1:9" s="16" customFormat="1" ht="35.25" customHeight="1">
      <c r="A41" s="555" t="s">
        <v>54</v>
      </c>
      <c r="B41" s="555" t="s">
        <v>31</v>
      </c>
      <c r="C41" s="239" t="s">
        <v>42</v>
      </c>
      <c r="D41" s="239" t="s">
        <v>43</v>
      </c>
      <c r="E41" s="555" t="s">
        <v>44</v>
      </c>
      <c r="F41" s="555"/>
      <c r="G41" s="555"/>
      <c r="H41" s="18"/>
      <c r="I41" s="15"/>
    </row>
    <row r="42" spans="1:9" s="16" customFormat="1" ht="35.25" customHeight="1">
      <c r="A42" s="555"/>
      <c r="B42" s="555"/>
      <c r="C42" s="239" t="s">
        <v>45</v>
      </c>
      <c r="D42" s="239" t="s">
        <v>46</v>
      </c>
      <c r="E42" s="239" t="s">
        <v>35</v>
      </c>
      <c r="F42" s="239" t="s">
        <v>36</v>
      </c>
      <c r="G42" s="239" t="s">
        <v>37</v>
      </c>
      <c r="H42" s="18"/>
      <c r="I42" s="15"/>
    </row>
    <row r="43" spans="1:9" s="16" customFormat="1" ht="31.5">
      <c r="A43" s="440" t="s">
        <v>513</v>
      </c>
      <c r="B43" s="239" t="s">
        <v>65</v>
      </c>
      <c r="C43" s="239"/>
      <c r="D43" s="239"/>
      <c r="E43" s="241">
        <v>1</v>
      </c>
      <c r="F43" s="239"/>
      <c r="G43" s="239"/>
      <c r="H43" s="18"/>
      <c r="I43" s="15"/>
    </row>
    <row r="44" spans="1:9" s="16" customFormat="1" ht="20.25" customHeight="1">
      <c r="A44" s="18"/>
      <c r="B44" s="18"/>
      <c r="C44" s="18"/>
      <c r="D44" s="18"/>
      <c r="E44" s="18"/>
      <c r="F44" s="18"/>
      <c r="G44" s="18"/>
      <c r="H44" s="18"/>
      <c r="I44" s="15"/>
    </row>
    <row r="45" spans="1:9" s="16" customFormat="1" ht="31.5">
      <c r="A45" s="626" t="s">
        <v>55</v>
      </c>
      <c r="B45" s="626" t="s">
        <v>31</v>
      </c>
      <c r="C45" s="244" t="s">
        <v>42</v>
      </c>
      <c r="D45" s="244" t="s">
        <v>43</v>
      </c>
      <c r="E45" s="626" t="s">
        <v>44</v>
      </c>
      <c r="F45" s="626"/>
      <c r="G45" s="626"/>
      <c r="H45" s="18"/>
      <c r="I45" s="15"/>
    </row>
    <row r="46" spans="1:8" s="16" customFormat="1" ht="16.5" customHeight="1">
      <c r="A46" s="626"/>
      <c r="B46" s="626"/>
      <c r="C46" s="244" t="s">
        <v>45</v>
      </c>
      <c r="D46" s="244" t="s">
        <v>46</v>
      </c>
      <c r="E46" s="244" t="s">
        <v>35</v>
      </c>
      <c r="F46" s="244" t="s">
        <v>36</v>
      </c>
      <c r="G46" s="244" t="s">
        <v>37</v>
      </c>
      <c r="H46" s="15"/>
    </row>
    <row r="47" spans="1:8" s="16" customFormat="1" ht="15.75">
      <c r="A47" s="245" t="s">
        <v>49</v>
      </c>
      <c r="B47" s="244" t="s">
        <v>48</v>
      </c>
      <c r="C47" s="246"/>
      <c r="D47" s="247"/>
      <c r="E47" s="247">
        <v>30000</v>
      </c>
      <c r="F47" s="250"/>
      <c r="G47" s="250"/>
      <c r="H47" s="15"/>
    </row>
    <row r="48" spans="1:8" s="16" customFormat="1" ht="36.75" customHeight="1">
      <c r="A48" s="248" t="s">
        <v>58</v>
      </c>
      <c r="B48" s="249" t="s">
        <v>48</v>
      </c>
      <c r="C48" s="250"/>
      <c r="D48" s="250"/>
      <c r="E48" s="250">
        <f>E47</f>
        <v>30000</v>
      </c>
      <c r="F48" s="325"/>
      <c r="G48" s="325"/>
      <c r="H48" s="15"/>
    </row>
    <row r="49" spans="1:8" s="16" customFormat="1" ht="15.75">
      <c r="A49" s="1"/>
      <c r="B49" s="1"/>
      <c r="C49" s="2"/>
      <c r="D49" s="2"/>
      <c r="E49" s="2"/>
      <c r="F49" s="2"/>
      <c r="G49" s="2"/>
      <c r="H49" s="15"/>
    </row>
    <row r="50" spans="1:8" s="16" customFormat="1" ht="19.5" customHeight="1">
      <c r="A50" s="1"/>
      <c r="B50" s="1"/>
      <c r="C50" s="2"/>
      <c r="D50" s="2"/>
      <c r="E50" s="2"/>
      <c r="F50" s="2"/>
      <c r="G50" s="2"/>
      <c r="H50" s="15"/>
    </row>
    <row r="51" spans="1:9" s="16" customFormat="1" ht="15.75">
      <c r="A51" s="1"/>
      <c r="B51" s="1"/>
      <c r="C51" s="2"/>
      <c r="D51" s="2"/>
      <c r="E51" s="2"/>
      <c r="F51" s="2"/>
      <c r="G51" s="2"/>
      <c r="H51" s="18"/>
      <c r="I51" s="15"/>
    </row>
    <row r="52" spans="1:8" s="16" customFormat="1" ht="12.75" customHeight="1">
      <c r="A52" s="1"/>
      <c r="B52" s="1"/>
      <c r="C52" s="2"/>
      <c r="D52" s="2"/>
      <c r="E52" s="2"/>
      <c r="F52" s="2"/>
      <c r="G52" s="2"/>
      <c r="H52" s="15"/>
    </row>
    <row r="53" spans="1:8" s="16" customFormat="1" ht="15.75">
      <c r="A53" s="1"/>
      <c r="B53" s="1"/>
      <c r="C53" s="2"/>
      <c r="D53" s="2"/>
      <c r="E53" s="2"/>
      <c r="F53" s="2"/>
      <c r="G53" s="2"/>
      <c r="H53" s="15"/>
    </row>
    <row r="54" spans="1:256" s="16" customFormat="1" ht="20.25" customHeight="1">
      <c r="A54" s="1"/>
      <c r="B54" s="1"/>
      <c r="C54" s="2"/>
      <c r="D54" s="2"/>
      <c r="E54" s="2"/>
      <c r="F54" s="2"/>
      <c r="G54" s="2"/>
      <c r="H54" s="15"/>
      <c r="IV54" s="15"/>
    </row>
    <row r="55" spans="1:256" s="16" customFormat="1" ht="15.75">
      <c r="A55" s="1"/>
      <c r="B55" s="1"/>
      <c r="C55" s="2"/>
      <c r="D55" s="2"/>
      <c r="E55" s="2"/>
      <c r="F55" s="2"/>
      <c r="G55" s="2"/>
      <c r="H55" s="15"/>
      <c r="IV55" s="15"/>
    </row>
  </sheetData>
  <sheetProtection selectLockedCells="1" selectUnlockedCells="1"/>
  <mergeCells count="34">
    <mergeCell ref="A6:G6"/>
    <mergeCell ref="A7:G7"/>
    <mergeCell ref="A8:G8"/>
    <mergeCell ref="A9:G9"/>
    <mergeCell ref="A11:G11"/>
    <mergeCell ref="A12:G12"/>
    <mergeCell ref="A13:G13"/>
    <mergeCell ref="A15:G15"/>
    <mergeCell ref="A16:G16"/>
    <mergeCell ref="A18:G18"/>
    <mergeCell ref="A19:G19"/>
    <mergeCell ref="A21:A22"/>
    <mergeCell ref="B21:B22"/>
    <mergeCell ref="C21:C22"/>
    <mergeCell ref="D21:D22"/>
    <mergeCell ref="E21:G21"/>
    <mergeCell ref="E41:G41"/>
    <mergeCell ref="A24:G24"/>
    <mergeCell ref="A25:G25"/>
    <mergeCell ref="A26:A27"/>
    <mergeCell ref="B26:B27"/>
    <mergeCell ref="E26:G26"/>
    <mergeCell ref="A31:A32"/>
    <mergeCell ref="B31:B32"/>
    <mergeCell ref="A45:A46"/>
    <mergeCell ref="B45:B46"/>
    <mergeCell ref="E45:G45"/>
    <mergeCell ref="A34:G34"/>
    <mergeCell ref="A35:G35"/>
    <mergeCell ref="A36:G36"/>
    <mergeCell ref="A37:G37"/>
    <mergeCell ref="A38:G38"/>
    <mergeCell ref="A41:A42"/>
    <mergeCell ref="B41:B42"/>
  </mergeCells>
  <printOptions horizontalCentered="1"/>
  <pageMargins left="0.39375" right="0.39375" top="0.39375" bottom="0.39375"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G58"/>
  <sheetViews>
    <sheetView view="pageBreakPreview" zoomScaleSheetLayoutView="100" zoomScalePageLayoutView="0" workbookViewId="0" topLeftCell="A1">
      <selection activeCell="A34" sqref="A34"/>
    </sheetView>
  </sheetViews>
  <sheetFormatPr defaultColWidth="9.140625" defaultRowHeight="12.75"/>
  <cols>
    <col min="1" max="1" width="35.140625" style="269" customWidth="1"/>
    <col min="2" max="2" width="16.28125" style="269" customWidth="1"/>
    <col min="3" max="3" width="15.57421875" style="270" customWidth="1"/>
    <col min="4" max="4" width="13.7109375" style="270" customWidth="1"/>
    <col min="5" max="5" width="14.57421875" style="270" customWidth="1"/>
    <col min="6" max="6" width="15.28125" style="270" customWidth="1"/>
    <col min="7" max="7" width="20.140625" style="270" customWidth="1"/>
    <col min="8" max="8" width="16.28125" style="0" customWidth="1"/>
  </cols>
  <sheetData>
    <row r="1" s="93" customFormat="1" ht="15.75">
      <c r="D1" s="93" t="s">
        <v>105</v>
      </c>
    </row>
    <row r="2" s="93" customFormat="1" ht="15.75">
      <c r="D2" s="93" t="s">
        <v>16</v>
      </c>
    </row>
    <row r="3" s="93" customFormat="1" ht="15.75">
      <c r="D3" s="93" t="s">
        <v>17</v>
      </c>
    </row>
    <row r="4" spans="4:7" s="93" customFormat="1" ht="15" customHeight="1">
      <c r="D4" s="92" t="s">
        <v>501</v>
      </c>
      <c r="F4" s="92"/>
      <c r="G4" s="92"/>
    </row>
    <row r="5" spans="1:7" ht="15.75">
      <c r="A5" s="110"/>
      <c r="B5" s="110"/>
      <c r="C5" s="110"/>
      <c r="D5" s="93"/>
      <c r="E5" s="93"/>
      <c r="F5" s="93"/>
      <c r="G5" s="93"/>
    </row>
    <row r="6" spans="1:7" ht="15.75">
      <c r="A6" s="110"/>
      <c r="B6" s="110"/>
      <c r="C6" s="110"/>
      <c r="D6" s="93" t="s">
        <v>15</v>
      </c>
      <c r="E6" s="93"/>
      <c r="F6" s="93"/>
      <c r="G6" s="93"/>
    </row>
    <row r="7" spans="1:7" ht="15.75">
      <c r="A7" s="110"/>
      <c r="B7" s="110"/>
      <c r="C7" s="110"/>
      <c r="D7" s="93" t="s">
        <v>411</v>
      </c>
      <c r="E7" s="93"/>
      <c r="F7" s="93"/>
      <c r="G7" s="93"/>
    </row>
    <row r="8" spans="1:7" ht="15.75">
      <c r="A8" s="110"/>
      <c r="B8" s="110"/>
      <c r="C8" s="110"/>
      <c r="D8" s="92" t="s">
        <v>412</v>
      </c>
      <c r="E8" s="93"/>
      <c r="F8" s="92"/>
      <c r="G8" s="92"/>
    </row>
    <row r="9" spans="1:7" ht="15.75">
      <c r="A9" s="110"/>
      <c r="B9" s="110"/>
      <c r="C9" s="110"/>
      <c r="D9" s="93" t="s">
        <v>426</v>
      </c>
      <c r="E9" s="93"/>
      <c r="F9" s="93"/>
      <c r="G9" s="93"/>
    </row>
    <row r="10" spans="1:7" ht="15.75">
      <c r="A10" s="110"/>
      <c r="B10" s="110"/>
      <c r="C10" s="110"/>
      <c r="D10" s="93"/>
      <c r="E10" s="93"/>
      <c r="F10" s="93"/>
      <c r="G10" s="93"/>
    </row>
    <row r="11" spans="1:7" ht="15.75">
      <c r="A11" s="271"/>
      <c r="B11" s="271"/>
      <c r="C11" s="271"/>
      <c r="D11" s="271"/>
      <c r="E11" s="271"/>
      <c r="F11" s="271"/>
      <c r="G11" s="271"/>
    </row>
    <row r="12" spans="1:7" ht="15.75">
      <c r="A12" s="517" t="s">
        <v>300</v>
      </c>
      <c r="B12" s="517"/>
      <c r="C12" s="517"/>
      <c r="D12" s="517"/>
      <c r="E12" s="517"/>
      <c r="F12" s="517"/>
      <c r="G12" s="517"/>
    </row>
    <row r="13" spans="1:7" ht="15.75">
      <c r="A13" s="600" t="s">
        <v>19</v>
      </c>
      <c r="B13" s="600"/>
      <c r="C13" s="600"/>
      <c r="D13" s="600"/>
      <c r="E13" s="600"/>
      <c r="F13" s="600"/>
      <c r="G13" s="600"/>
    </row>
    <row r="14" spans="1:7" ht="15.75">
      <c r="A14" s="601" t="s">
        <v>20</v>
      </c>
      <c r="B14" s="601"/>
      <c r="C14" s="601"/>
      <c r="D14" s="601"/>
      <c r="E14" s="601"/>
      <c r="F14" s="601"/>
      <c r="G14" s="601"/>
    </row>
    <row r="15" spans="1:7" ht="15.75">
      <c r="A15" s="599" t="s">
        <v>21</v>
      </c>
      <c r="B15" s="599"/>
      <c r="C15" s="599"/>
      <c r="D15" s="599"/>
      <c r="E15" s="599"/>
      <c r="F15" s="599"/>
      <c r="G15" s="599"/>
    </row>
    <row r="16" spans="1:7" ht="15" customHeight="1">
      <c r="A16" s="275"/>
      <c r="B16" s="275"/>
      <c r="C16" s="276"/>
      <c r="D16" s="276"/>
      <c r="E16" s="276"/>
      <c r="F16" s="276"/>
      <c r="G16" s="276"/>
    </row>
    <row r="17" spans="1:7" ht="37.5" customHeight="1">
      <c r="A17" s="503" t="s">
        <v>301</v>
      </c>
      <c r="B17" s="503"/>
      <c r="C17" s="503"/>
      <c r="D17" s="503"/>
      <c r="E17" s="503"/>
      <c r="F17" s="503"/>
      <c r="G17" s="503"/>
    </row>
    <row r="18" spans="1:7" ht="15.75">
      <c r="A18" s="521" t="s">
        <v>107</v>
      </c>
      <c r="B18" s="521"/>
      <c r="C18" s="521"/>
      <c r="D18" s="521"/>
      <c r="E18" s="521"/>
      <c r="F18" s="521"/>
      <c r="G18" s="521"/>
    </row>
    <row r="19" spans="1:7" ht="83.25" customHeight="1">
      <c r="A19" s="496" t="s">
        <v>514</v>
      </c>
      <c r="B19" s="496"/>
      <c r="C19" s="496"/>
      <c r="D19" s="496"/>
      <c r="E19" s="496"/>
      <c r="F19" s="496"/>
      <c r="G19" s="496"/>
    </row>
    <row r="20" spans="1:7" ht="15.75">
      <c r="A20" s="271" t="s">
        <v>302</v>
      </c>
      <c r="B20" s="278"/>
      <c r="C20" s="278"/>
      <c r="D20" s="278"/>
      <c r="E20" s="278"/>
      <c r="F20" s="278"/>
      <c r="G20" s="278"/>
    </row>
    <row r="21" spans="1:7" ht="15.75">
      <c r="A21" s="499" t="s">
        <v>303</v>
      </c>
      <c r="B21" s="499"/>
      <c r="C21" s="499"/>
      <c r="D21" s="499"/>
      <c r="E21" s="499"/>
      <c r="F21" s="499"/>
      <c r="G21" s="499"/>
    </row>
    <row r="22" spans="1:7" ht="15.75">
      <c r="A22" s="670" t="s">
        <v>304</v>
      </c>
      <c r="B22" s="670"/>
      <c r="C22" s="670"/>
      <c r="D22" s="670"/>
      <c r="E22" s="670"/>
      <c r="F22" s="670"/>
      <c r="G22" s="670"/>
    </row>
    <row r="23" spans="1:7" ht="15.75">
      <c r="A23" s="671" t="s">
        <v>305</v>
      </c>
      <c r="B23" s="671"/>
      <c r="C23" s="671"/>
      <c r="D23" s="671"/>
      <c r="E23" s="671"/>
      <c r="F23" s="671"/>
      <c r="G23" s="671"/>
    </row>
    <row r="24" spans="1:7" ht="15.75">
      <c r="A24" s="271" t="s">
        <v>306</v>
      </c>
      <c r="B24" s="278"/>
      <c r="C24" s="278"/>
      <c r="D24" s="278"/>
      <c r="E24" s="278"/>
      <c r="F24" s="278"/>
      <c r="G24" s="278"/>
    </row>
    <row r="25" spans="1:7" ht="15.75">
      <c r="A25" s="496" t="s">
        <v>307</v>
      </c>
      <c r="B25" s="496"/>
      <c r="C25" s="496"/>
      <c r="D25" s="496"/>
      <c r="E25" s="496"/>
      <c r="F25" s="496"/>
      <c r="G25" s="496"/>
    </row>
    <row r="26" spans="1:7" ht="15.75">
      <c r="A26" s="672" t="s">
        <v>308</v>
      </c>
      <c r="B26" s="672"/>
      <c r="C26" s="672"/>
      <c r="D26" s="672"/>
      <c r="E26" s="672"/>
      <c r="F26" s="672"/>
      <c r="G26" s="672"/>
    </row>
    <row r="27" spans="1:7" ht="15.75">
      <c r="A27" s="532" t="s">
        <v>30</v>
      </c>
      <c r="B27" s="532" t="s">
        <v>31</v>
      </c>
      <c r="C27" s="532" t="s">
        <v>32</v>
      </c>
      <c r="D27" s="532" t="s">
        <v>33</v>
      </c>
      <c r="E27" s="673" t="s">
        <v>34</v>
      </c>
      <c r="F27" s="674"/>
      <c r="G27" s="675"/>
    </row>
    <row r="28" spans="1:7" ht="15.75">
      <c r="A28" s="533"/>
      <c r="B28" s="533"/>
      <c r="C28" s="533"/>
      <c r="D28" s="533"/>
      <c r="E28" s="279" t="s">
        <v>35</v>
      </c>
      <c r="F28" s="279" t="s">
        <v>36</v>
      </c>
      <c r="G28" s="279" t="s">
        <v>37</v>
      </c>
    </row>
    <row r="29" spans="1:7" ht="31.5">
      <c r="A29" s="318" t="s">
        <v>309</v>
      </c>
      <c r="B29" s="158" t="s">
        <v>38</v>
      </c>
      <c r="C29" s="158">
        <v>50.2</v>
      </c>
      <c r="D29" s="158">
        <v>53</v>
      </c>
      <c r="E29" s="158">
        <v>53.2</v>
      </c>
      <c r="F29" s="158">
        <v>53.4</v>
      </c>
      <c r="G29" s="158">
        <v>53.6</v>
      </c>
    </row>
    <row r="30" spans="1:7" ht="15.75">
      <c r="A30" s="118"/>
      <c r="B30"/>
      <c r="C30"/>
      <c r="D30"/>
      <c r="E30"/>
      <c r="F30"/>
      <c r="G30"/>
    </row>
    <row r="31" spans="1:7" ht="15.75">
      <c r="A31" s="500" t="s">
        <v>310</v>
      </c>
      <c r="B31" s="500"/>
      <c r="C31" s="500"/>
      <c r="D31" s="500"/>
      <c r="E31" s="500"/>
      <c r="F31" s="500"/>
      <c r="G31" s="500"/>
    </row>
    <row r="32" spans="1:7" ht="15.75">
      <c r="A32" s="615" t="s">
        <v>40</v>
      </c>
      <c r="B32" s="616"/>
      <c r="C32" s="616"/>
      <c r="D32" s="616"/>
      <c r="E32" s="616"/>
      <c r="F32" s="616"/>
      <c r="G32" s="617"/>
    </row>
    <row r="33" spans="1:7" ht="44.25" customHeight="1">
      <c r="A33" s="285" t="s">
        <v>41</v>
      </c>
      <c r="B33" s="530" t="s">
        <v>31</v>
      </c>
      <c r="C33" s="286" t="s">
        <v>42</v>
      </c>
      <c r="D33" s="286" t="s">
        <v>43</v>
      </c>
      <c r="E33" s="580" t="s">
        <v>44</v>
      </c>
      <c r="F33" s="582"/>
      <c r="G33" s="669"/>
    </row>
    <row r="34" spans="1:7" ht="21" customHeight="1">
      <c r="A34" s="287"/>
      <c r="B34" s="531"/>
      <c r="C34" s="288" t="s">
        <v>45</v>
      </c>
      <c r="D34" s="288" t="s">
        <v>46</v>
      </c>
      <c r="E34" s="288" t="s">
        <v>35</v>
      </c>
      <c r="F34" s="288" t="s">
        <v>36</v>
      </c>
      <c r="G34" s="288" t="s">
        <v>37</v>
      </c>
    </row>
    <row r="35" spans="1:7" ht="30">
      <c r="A35" s="289" t="s">
        <v>47</v>
      </c>
      <c r="B35" s="286" t="s">
        <v>48</v>
      </c>
      <c r="C35" s="122">
        <f>C56</f>
        <v>107265</v>
      </c>
      <c r="D35" s="122">
        <f>D56</f>
        <v>118065</v>
      </c>
      <c r="E35" s="122">
        <f>E56</f>
        <v>127123</v>
      </c>
      <c r="F35" s="122">
        <f>F56</f>
        <v>127123</v>
      </c>
      <c r="G35" s="122">
        <f>G56</f>
        <v>127123</v>
      </c>
    </row>
    <row r="36" spans="1:7" ht="31.5">
      <c r="A36" s="290" t="s">
        <v>50</v>
      </c>
      <c r="B36" s="291" t="s">
        <v>48</v>
      </c>
      <c r="C36" s="292">
        <f>SUM(C35:C35)</f>
        <v>107265</v>
      </c>
      <c r="D36" s="292">
        <f>SUM(D35:D35)</f>
        <v>118065</v>
      </c>
      <c r="E36" s="292">
        <f>SUM(E35:E35)</f>
        <v>127123</v>
      </c>
      <c r="F36" s="292">
        <f>SUM(F35:F35)</f>
        <v>127123</v>
      </c>
      <c r="G36" s="292">
        <f>SUM(G35:G35)</f>
        <v>127123</v>
      </c>
    </row>
    <row r="37" spans="1:7" ht="8.25" customHeight="1">
      <c r="A37"/>
      <c r="B37"/>
      <c r="C37"/>
      <c r="D37"/>
      <c r="E37"/>
      <c r="F37"/>
      <c r="G37"/>
    </row>
    <row r="38" spans="1:7" ht="15.75">
      <c r="A38" s="271" t="s">
        <v>311</v>
      </c>
      <c r="B38" s="278"/>
      <c r="C38" s="278"/>
      <c r="D38" s="278"/>
      <c r="E38" s="278"/>
      <c r="F38" s="278"/>
      <c r="G38" s="278"/>
    </row>
    <row r="39" spans="1:7" ht="15.75">
      <c r="A39" s="670" t="s">
        <v>312</v>
      </c>
      <c r="B39" s="670"/>
      <c r="C39" s="670"/>
      <c r="D39" s="670"/>
      <c r="E39" s="670"/>
      <c r="F39" s="670"/>
      <c r="G39" s="670"/>
    </row>
    <row r="40" spans="1:7" ht="15.75">
      <c r="A40" s="271" t="s">
        <v>313</v>
      </c>
      <c r="B40" s="278"/>
      <c r="C40" s="278"/>
      <c r="D40" s="278"/>
      <c r="E40" s="278"/>
      <c r="F40" s="278"/>
      <c r="G40" s="278"/>
    </row>
    <row r="41" spans="1:7" ht="15.75">
      <c r="A41" s="500" t="s">
        <v>314</v>
      </c>
      <c r="B41" s="500"/>
      <c r="C41" s="500"/>
      <c r="D41" s="500"/>
      <c r="E41" s="500"/>
      <c r="F41" s="500"/>
      <c r="G41" s="500"/>
    </row>
    <row r="42" spans="1:7" ht="46.5" customHeight="1">
      <c r="A42" s="522" t="s">
        <v>54</v>
      </c>
      <c r="B42" s="530" t="s">
        <v>31</v>
      </c>
      <c r="C42" s="286" t="s">
        <v>42</v>
      </c>
      <c r="D42" s="286" t="s">
        <v>43</v>
      </c>
      <c r="E42" s="580" t="s">
        <v>44</v>
      </c>
      <c r="F42" s="582"/>
      <c r="G42" s="669"/>
    </row>
    <row r="43" spans="1:7" ht="15.75">
      <c r="A43" s="523"/>
      <c r="B43" s="531"/>
      <c r="C43" s="286" t="s">
        <v>45</v>
      </c>
      <c r="D43" s="286" t="s">
        <v>46</v>
      </c>
      <c r="E43" s="286" t="s">
        <v>35</v>
      </c>
      <c r="F43" s="286" t="s">
        <v>36</v>
      </c>
      <c r="G43" s="286" t="s">
        <v>37</v>
      </c>
    </row>
    <row r="44" spans="1:7" ht="36.75" customHeight="1">
      <c r="A44" s="295" t="s">
        <v>315</v>
      </c>
      <c r="B44" s="225" t="s">
        <v>39</v>
      </c>
      <c r="C44" s="319">
        <v>16150</v>
      </c>
      <c r="D44" s="319">
        <v>17554</v>
      </c>
      <c r="E44" s="319">
        <v>20058</v>
      </c>
      <c r="F44" s="319">
        <v>17554</v>
      </c>
      <c r="G44" s="319">
        <v>17554</v>
      </c>
    </row>
    <row r="45" spans="1:7" ht="53.25" customHeight="1">
      <c r="A45" s="295" t="s">
        <v>316</v>
      </c>
      <c r="B45" s="225" t="s">
        <v>39</v>
      </c>
      <c r="C45" s="319">
        <v>40119</v>
      </c>
      <c r="D45" s="319">
        <v>40306</v>
      </c>
      <c r="E45" s="319">
        <v>39731</v>
      </c>
      <c r="F45" s="319">
        <v>39756</v>
      </c>
      <c r="G45" s="319">
        <v>39756</v>
      </c>
    </row>
    <row r="46" spans="1:7" ht="59.25" customHeight="1">
      <c r="A46" s="295" t="s">
        <v>317</v>
      </c>
      <c r="B46" s="225" t="s">
        <v>39</v>
      </c>
      <c r="C46" s="319">
        <v>600</v>
      </c>
      <c r="D46" s="319">
        <v>551</v>
      </c>
      <c r="E46" s="319">
        <v>305</v>
      </c>
      <c r="F46" s="319">
        <v>596</v>
      </c>
      <c r="G46" s="319">
        <v>596</v>
      </c>
    </row>
    <row r="47" spans="1:7" ht="39.75" customHeight="1">
      <c r="A47" s="320" t="s">
        <v>318</v>
      </c>
      <c r="B47" s="225" t="s">
        <v>39</v>
      </c>
      <c r="C47" s="321" t="s">
        <v>146</v>
      </c>
      <c r="D47" s="321" t="s">
        <v>146</v>
      </c>
      <c r="E47" s="321" t="s">
        <v>146</v>
      </c>
      <c r="F47" s="321" t="s">
        <v>146</v>
      </c>
      <c r="G47" s="321" t="s">
        <v>146</v>
      </c>
    </row>
    <row r="48" spans="1:7" ht="39.75" customHeight="1">
      <c r="A48" s="320" t="s">
        <v>319</v>
      </c>
      <c r="B48" s="225" t="s">
        <v>39</v>
      </c>
      <c r="C48" s="321" t="s">
        <v>146</v>
      </c>
      <c r="D48" s="321" t="s">
        <v>146</v>
      </c>
      <c r="E48" s="321" t="s">
        <v>146</v>
      </c>
      <c r="F48" s="321" t="s">
        <v>146</v>
      </c>
      <c r="G48" s="321" t="s">
        <v>146</v>
      </c>
    </row>
    <row r="49" spans="1:7" ht="39.75" customHeight="1">
      <c r="A49" s="320" t="s">
        <v>320</v>
      </c>
      <c r="B49" s="225" t="s">
        <v>39</v>
      </c>
      <c r="C49" s="321" t="s">
        <v>146</v>
      </c>
      <c r="D49" s="321" t="s">
        <v>146</v>
      </c>
      <c r="E49" s="321" t="s">
        <v>146</v>
      </c>
      <c r="F49" s="321" t="s">
        <v>146</v>
      </c>
      <c r="G49" s="321" t="s">
        <v>146</v>
      </c>
    </row>
    <row r="50" spans="1:7" ht="42.75" customHeight="1">
      <c r="A50" s="295" t="s">
        <v>321</v>
      </c>
      <c r="B50" s="225" t="s">
        <v>39</v>
      </c>
      <c r="C50" s="319">
        <v>1209</v>
      </c>
      <c r="D50" s="321" t="s">
        <v>146</v>
      </c>
      <c r="E50" s="321" t="s">
        <v>146</v>
      </c>
      <c r="F50" s="321" t="s">
        <v>146</v>
      </c>
      <c r="G50" s="321" t="s">
        <v>146</v>
      </c>
    </row>
    <row r="51" spans="1:7" ht="39.75" customHeight="1">
      <c r="A51" s="322" t="s">
        <v>322</v>
      </c>
      <c r="B51" s="225" t="s">
        <v>39</v>
      </c>
      <c r="C51" s="225">
        <v>3033</v>
      </c>
      <c r="D51" s="321" t="s">
        <v>146</v>
      </c>
      <c r="E51" s="321" t="s">
        <v>146</v>
      </c>
      <c r="F51" s="321" t="s">
        <v>146</v>
      </c>
      <c r="G51" s="321" t="s">
        <v>146</v>
      </c>
    </row>
    <row r="52" spans="1:7" ht="53.25" customHeight="1">
      <c r="A52" s="322" t="s">
        <v>323</v>
      </c>
      <c r="B52" s="225" t="s">
        <v>39</v>
      </c>
      <c r="C52" s="321" t="s">
        <v>146</v>
      </c>
      <c r="D52" s="321">
        <v>131</v>
      </c>
      <c r="E52" s="321">
        <v>120</v>
      </c>
      <c r="F52" s="321">
        <v>636</v>
      </c>
      <c r="G52" s="321">
        <v>636</v>
      </c>
    </row>
    <row r="53" spans="1:7" ht="12.75">
      <c r="A53"/>
      <c r="B53"/>
      <c r="C53"/>
      <c r="D53"/>
      <c r="E53"/>
      <c r="F53"/>
      <c r="G53"/>
    </row>
    <row r="54" spans="1:7" ht="52.5" customHeight="1">
      <c r="A54" s="530" t="s">
        <v>55</v>
      </c>
      <c r="B54" s="530" t="s">
        <v>31</v>
      </c>
      <c r="C54" s="286" t="s">
        <v>42</v>
      </c>
      <c r="D54" s="286" t="s">
        <v>43</v>
      </c>
      <c r="E54" s="580" t="s">
        <v>44</v>
      </c>
      <c r="F54" s="582"/>
      <c r="G54" s="669"/>
    </row>
    <row r="55" spans="1:7" ht="24" customHeight="1">
      <c r="A55" s="531"/>
      <c r="B55" s="531"/>
      <c r="C55" s="286" t="s">
        <v>45</v>
      </c>
      <c r="D55" s="286" t="s">
        <v>46</v>
      </c>
      <c r="E55" s="286" t="s">
        <v>35</v>
      </c>
      <c r="F55" s="286" t="s">
        <v>36</v>
      </c>
      <c r="G55" s="286" t="s">
        <v>37</v>
      </c>
    </row>
    <row r="56" spans="1:7" ht="30">
      <c r="A56" s="296" t="s">
        <v>47</v>
      </c>
      <c r="B56" s="286" t="s">
        <v>48</v>
      </c>
      <c r="C56" s="122">
        <v>107265</v>
      </c>
      <c r="D56" s="298">
        <v>118065</v>
      </c>
      <c r="E56" s="298">
        <v>127123</v>
      </c>
      <c r="F56" s="298">
        <v>127123</v>
      </c>
      <c r="G56" s="298">
        <v>127123</v>
      </c>
    </row>
    <row r="57" spans="1:7" ht="37.5" customHeight="1">
      <c r="A57" s="290" t="s">
        <v>58</v>
      </c>
      <c r="B57" s="291" t="s">
        <v>48</v>
      </c>
      <c r="C57" s="292">
        <f>SUM(C56)</f>
        <v>107265</v>
      </c>
      <c r="D57" s="292">
        <f>SUM(D56)</f>
        <v>118065</v>
      </c>
      <c r="E57" s="292">
        <f>SUM(E56)</f>
        <v>127123</v>
      </c>
      <c r="F57" s="292">
        <f>SUM(F56)</f>
        <v>127123</v>
      </c>
      <c r="G57" s="292">
        <f>SUM(G56)</f>
        <v>127123</v>
      </c>
    </row>
    <row r="58" spans="1:7" ht="15.75">
      <c r="A58" s="323"/>
      <c r="B58" s="323"/>
      <c r="C58" s="299"/>
      <c r="D58" s="300"/>
      <c r="E58" s="300"/>
      <c r="F58" s="300"/>
      <c r="G58" s="300"/>
    </row>
  </sheetData>
  <sheetProtection/>
  <mergeCells count="29">
    <mergeCell ref="A12:G12"/>
    <mergeCell ref="A17:G17"/>
    <mergeCell ref="A18:G18"/>
    <mergeCell ref="A19:G19"/>
    <mergeCell ref="A21:G21"/>
    <mergeCell ref="A22:G22"/>
    <mergeCell ref="A13:G13"/>
    <mergeCell ref="A14:G14"/>
    <mergeCell ref="A15:G15"/>
    <mergeCell ref="A23:G23"/>
    <mergeCell ref="A25:G25"/>
    <mergeCell ref="A26:G26"/>
    <mergeCell ref="A27:A28"/>
    <mergeCell ref="B27:B28"/>
    <mergeCell ref="C27:C28"/>
    <mergeCell ref="D27:D28"/>
    <mergeCell ref="E27:G27"/>
    <mergeCell ref="A31:G31"/>
    <mergeCell ref="A32:G32"/>
    <mergeCell ref="B33:B34"/>
    <mergeCell ref="E33:G33"/>
    <mergeCell ref="A39:G39"/>
    <mergeCell ref="A41:G41"/>
    <mergeCell ref="A42:A43"/>
    <mergeCell ref="B42:B43"/>
    <mergeCell ref="E42:G42"/>
    <mergeCell ref="A54:A55"/>
    <mergeCell ref="B54:B55"/>
    <mergeCell ref="E54:G54"/>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V96"/>
  <sheetViews>
    <sheetView view="pageBreakPreview" zoomScaleNormal="75" zoomScaleSheetLayoutView="100" zoomScalePageLayoutView="0" workbookViewId="0" topLeftCell="A4">
      <selection activeCell="A26" sqref="A26:G26"/>
    </sheetView>
  </sheetViews>
  <sheetFormatPr defaultColWidth="9.57421875" defaultRowHeight="12.75"/>
  <cols>
    <col min="1" max="1" width="48.28125" style="71" customWidth="1"/>
    <col min="2" max="2" width="12.28125" style="71" customWidth="1"/>
    <col min="3" max="3" width="18.421875" style="69" customWidth="1"/>
    <col min="4" max="4" width="18.28125" style="69" customWidth="1"/>
    <col min="5" max="5" width="16.8515625" style="69" customWidth="1"/>
    <col min="6" max="6" width="15.421875" style="69" customWidth="1"/>
    <col min="7" max="7" width="14.57421875" style="69" customWidth="1"/>
    <col min="8" max="8" width="13.8515625" style="69" customWidth="1"/>
    <col min="9" max="9" width="14.421875" style="69" customWidth="1"/>
    <col min="10" max="16384" width="9.57421875" style="69" customWidth="1"/>
  </cols>
  <sheetData>
    <row r="1" s="93" customFormat="1" ht="15.75">
      <c r="D1" s="93" t="s">
        <v>105</v>
      </c>
    </row>
    <row r="2" s="93" customFormat="1" ht="15.75">
      <c r="D2" s="93" t="s">
        <v>16</v>
      </c>
    </row>
    <row r="3" s="93" customFormat="1" ht="15.75">
      <c r="D3" s="93" t="s">
        <v>17</v>
      </c>
    </row>
    <row r="4" spans="4:7" s="93" customFormat="1" ht="15" customHeight="1">
      <c r="D4" s="92" t="s">
        <v>479</v>
      </c>
      <c r="F4" s="92"/>
      <c r="G4" s="92"/>
    </row>
    <row r="5" spans="1:7" ht="15.75">
      <c r="A5" s="110"/>
      <c r="B5" s="110"/>
      <c r="C5" s="110"/>
      <c r="D5" s="93"/>
      <c r="E5" s="93"/>
      <c r="F5" s="93"/>
      <c r="G5" s="93"/>
    </row>
    <row r="6" spans="1:7" ht="15.75">
      <c r="A6" s="110"/>
      <c r="B6" s="110"/>
      <c r="C6" s="110"/>
      <c r="D6" s="93" t="s">
        <v>15</v>
      </c>
      <c r="E6" s="93"/>
      <c r="F6" s="93"/>
      <c r="G6" s="93"/>
    </row>
    <row r="7" spans="1:7" ht="15.75">
      <c r="A7" s="110"/>
      <c r="B7" s="110"/>
      <c r="C7" s="110"/>
      <c r="D7" s="93" t="s">
        <v>411</v>
      </c>
      <c r="E7" s="93"/>
      <c r="F7" s="93"/>
      <c r="G7" s="93"/>
    </row>
    <row r="8" spans="1:7" ht="15.75">
      <c r="A8" s="110"/>
      <c r="B8" s="110"/>
      <c r="C8" s="110"/>
      <c r="D8" s="92" t="s">
        <v>412</v>
      </c>
      <c r="E8" s="93"/>
      <c r="F8" s="92"/>
      <c r="G8" s="92"/>
    </row>
    <row r="9" spans="1:7" ht="15.75">
      <c r="A9" s="110"/>
      <c r="B9" s="110"/>
      <c r="C9" s="110"/>
      <c r="D9" s="93" t="s">
        <v>426</v>
      </c>
      <c r="E9" s="93"/>
      <c r="F9" s="93"/>
      <c r="G9" s="93"/>
    </row>
    <row r="10" spans="1:7" ht="15.75">
      <c r="A10" s="110"/>
      <c r="B10" s="110"/>
      <c r="C10" s="110"/>
      <c r="D10" s="93"/>
      <c r="E10" s="93"/>
      <c r="F10" s="93"/>
      <c r="G10" s="93"/>
    </row>
    <row r="11" spans="1:7" ht="15.75">
      <c r="A11" s="110"/>
      <c r="B11" s="110"/>
      <c r="C11" s="110"/>
      <c r="D11" s="93"/>
      <c r="E11" s="93"/>
      <c r="F11" s="93"/>
      <c r="G11" s="93"/>
    </row>
    <row r="12" s="93" customFormat="1" ht="15" customHeight="1"/>
    <row r="13" spans="1:7" s="72" customFormat="1" ht="15.75">
      <c r="A13" s="543" t="s">
        <v>18</v>
      </c>
      <c r="B13" s="543"/>
      <c r="C13" s="543"/>
      <c r="D13" s="543"/>
      <c r="E13" s="543"/>
      <c r="F13" s="543"/>
      <c r="G13" s="543"/>
    </row>
    <row r="14" spans="1:7" s="72" customFormat="1" ht="15.75">
      <c r="A14" s="544" t="s">
        <v>19</v>
      </c>
      <c r="B14" s="544"/>
      <c r="C14" s="544"/>
      <c r="D14" s="544"/>
      <c r="E14" s="544"/>
      <c r="F14" s="544"/>
      <c r="G14" s="544"/>
    </row>
    <row r="15" spans="1:7" s="72" customFormat="1" ht="15.75">
      <c r="A15" s="545" t="s">
        <v>20</v>
      </c>
      <c r="B15" s="545"/>
      <c r="C15" s="545"/>
      <c r="D15" s="545"/>
      <c r="E15" s="545"/>
      <c r="F15" s="545"/>
      <c r="G15" s="545"/>
    </row>
    <row r="16" spans="1:7" s="72" customFormat="1" ht="15.75">
      <c r="A16" s="543" t="s">
        <v>21</v>
      </c>
      <c r="B16" s="543"/>
      <c r="C16" s="543"/>
      <c r="D16" s="543"/>
      <c r="E16" s="543"/>
      <c r="F16" s="543"/>
      <c r="G16" s="543"/>
    </row>
    <row r="17" spans="1:7" s="72" customFormat="1" ht="12" customHeight="1">
      <c r="A17" s="104"/>
      <c r="B17" s="104"/>
      <c r="C17" s="104"/>
      <c r="D17" s="104"/>
      <c r="E17" s="104"/>
      <c r="F17" s="104"/>
      <c r="G17" s="104"/>
    </row>
    <row r="18" spans="1:7" s="72" customFormat="1" ht="33.75" customHeight="1">
      <c r="A18" s="547" t="s">
        <v>174</v>
      </c>
      <c r="B18" s="547"/>
      <c r="C18" s="547"/>
      <c r="D18" s="547"/>
      <c r="E18" s="547"/>
      <c r="F18" s="547"/>
      <c r="G18" s="547"/>
    </row>
    <row r="19" spans="1:6" s="72" customFormat="1" ht="15.75">
      <c r="A19" s="102" t="s">
        <v>103</v>
      </c>
      <c r="B19" s="138"/>
      <c r="C19" s="138"/>
      <c r="D19" s="138"/>
      <c r="E19" s="138"/>
      <c r="F19" s="138"/>
    </row>
    <row r="20" spans="1:8" s="72" customFormat="1" ht="79.5" customHeight="1">
      <c r="A20" s="597" t="s">
        <v>509</v>
      </c>
      <c r="B20" s="597"/>
      <c r="C20" s="597"/>
      <c r="D20" s="597"/>
      <c r="E20" s="597"/>
      <c r="F20" s="597"/>
      <c r="G20" s="597"/>
      <c r="H20" s="102"/>
    </row>
    <row r="21" s="101" customFormat="1" ht="15.75" customHeight="1">
      <c r="A21" s="100" t="s">
        <v>102</v>
      </c>
    </row>
    <row r="22" spans="1:7" s="92" customFormat="1" ht="17.25" customHeight="1">
      <c r="A22" s="588" t="s">
        <v>101</v>
      </c>
      <c r="B22" s="588"/>
      <c r="C22" s="588"/>
      <c r="D22" s="588"/>
      <c r="E22" s="588"/>
      <c r="F22" s="588"/>
      <c r="G22" s="588"/>
    </row>
    <row r="23" spans="1:7" s="92" customFormat="1" ht="30" customHeight="1">
      <c r="A23" s="588" t="s">
        <v>26</v>
      </c>
      <c r="B23" s="588"/>
      <c r="C23" s="588"/>
      <c r="D23" s="588"/>
      <c r="E23" s="588"/>
      <c r="F23" s="588"/>
      <c r="G23" s="588"/>
    </row>
    <row r="24" spans="1:256" s="154" customFormat="1" ht="15.75">
      <c r="A24" s="588" t="s">
        <v>27</v>
      </c>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AW24" s="588"/>
      <c r="AX24" s="588"/>
      <c r="AY24" s="588"/>
      <c r="AZ24" s="588"/>
      <c r="BA24" s="588"/>
      <c r="BB24" s="588"/>
      <c r="BC24" s="588"/>
      <c r="BD24" s="588"/>
      <c r="BE24" s="588"/>
      <c r="BF24" s="588"/>
      <c r="BG24" s="588"/>
      <c r="BH24" s="588"/>
      <c r="BI24" s="588"/>
      <c r="BJ24" s="588"/>
      <c r="BK24" s="588"/>
      <c r="BL24" s="588"/>
      <c r="BM24" s="588"/>
      <c r="BN24" s="588"/>
      <c r="BO24" s="588"/>
      <c r="BP24" s="588"/>
      <c r="BQ24" s="588"/>
      <c r="BR24" s="588"/>
      <c r="BS24" s="588"/>
      <c r="BT24" s="588"/>
      <c r="BU24" s="588"/>
      <c r="BV24" s="588"/>
      <c r="BW24" s="588"/>
      <c r="BX24" s="588"/>
      <c r="BY24" s="588"/>
      <c r="BZ24" s="588"/>
      <c r="CA24" s="588"/>
      <c r="CB24" s="588"/>
      <c r="CC24" s="588"/>
      <c r="CD24" s="588"/>
      <c r="CE24" s="588"/>
      <c r="CF24" s="588"/>
      <c r="CG24" s="588"/>
      <c r="CH24" s="588"/>
      <c r="CI24" s="588"/>
      <c r="CJ24" s="588"/>
      <c r="CK24" s="588"/>
      <c r="CL24" s="588"/>
      <c r="CM24" s="588"/>
      <c r="CN24" s="588"/>
      <c r="CO24" s="588"/>
      <c r="CP24" s="588"/>
      <c r="CQ24" s="588"/>
      <c r="CR24" s="588"/>
      <c r="CS24" s="588"/>
      <c r="CT24" s="588"/>
      <c r="CU24" s="588"/>
      <c r="CV24" s="588"/>
      <c r="CW24" s="588"/>
      <c r="CX24" s="588"/>
      <c r="CY24" s="588"/>
      <c r="CZ24" s="588"/>
      <c r="DA24" s="588"/>
      <c r="DB24" s="588"/>
      <c r="DC24" s="588"/>
      <c r="DD24" s="588"/>
      <c r="DE24" s="588"/>
      <c r="DF24" s="588"/>
      <c r="DG24" s="588"/>
      <c r="DH24" s="588"/>
      <c r="DI24" s="588"/>
      <c r="DJ24" s="588"/>
      <c r="DK24" s="588"/>
      <c r="DL24" s="588"/>
      <c r="DM24" s="588"/>
      <c r="DN24" s="588"/>
      <c r="DO24" s="588"/>
      <c r="DP24" s="588"/>
      <c r="DQ24" s="588"/>
      <c r="DR24" s="588"/>
      <c r="DS24" s="588"/>
      <c r="DT24" s="588"/>
      <c r="DU24" s="588"/>
      <c r="DV24" s="588"/>
      <c r="DW24" s="588"/>
      <c r="DX24" s="588"/>
      <c r="DY24" s="588"/>
      <c r="DZ24" s="588"/>
      <c r="EA24" s="588"/>
      <c r="EB24" s="588"/>
      <c r="EC24" s="588"/>
      <c r="ED24" s="588"/>
      <c r="EE24" s="588"/>
      <c r="EF24" s="588"/>
      <c r="EG24" s="588"/>
      <c r="EH24" s="588"/>
      <c r="EI24" s="588"/>
      <c r="EJ24" s="588"/>
      <c r="EK24" s="588"/>
      <c r="EL24" s="588"/>
      <c r="EM24" s="588"/>
      <c r="EN24" s="588"/>
      <c r="EO24" s="588"/>
      <c r="EP24" s="588"/>
      <c r="EQ24" s="588"/>
      <c r="ER24" s="588"/>
      <c r="ES24" s="588"/>
      <c r="ET24" s="588"/>
      <c r="EU24" s="588"/>
      <c r="EV24" s="588"/>
      <c r="EW24" s="588"/>
      <c r="EX24" s="588"/>
      <c r="EY24" s="588"/>
      <c r="EZ24" s="588"/>
      <c r="FA24" s="588"/>
      <c r="FB24" s="588"/>
      <c r="FC24" s="588"/>
      <c r="FD24" s="588"/>
      <c r="FE24" s="588"/>
      <c r="FF24" s="588"/>
      <c r="FG24" s="588"/>
      <c r="FH24" s="588"/>
      <c r="FI24" s="588"/>
      <c r="FJ24" s="588"/>
      <c r="FK24" s="588"/>
      <c r="FL24" s="588"/>
      <c r="FM24" s="588"/>
      <c r="FN24" s="588"/>
      <c r="FO24" s="588"/>
      <c r="FP24" s="588"/>
      <c r="FQ24" s="588"/>
      <c r="FR24" s="588"/>
      <c r="FS24" s="588"/>
      <c r="FT24" s="588"/>
      <c r="FU24" s="588"/>
      <c r="FV24" s="588"/>
      <c r="FW24" s="588"/>
      <c r="FX24" s="588"/>
      <c r="FY24" s="588"/>
      <c r="FZ24" s="588"/>
      <c r="GA24" s="588"/>
      <c r="GB24" s="588"/>
      <c r="GC24" s="588"/>
      <c r="GD24" s="588"/>
      <c r="GE24" s="588"/>
      <c r="GF24" s="588"/>
      <c r="GG24" s="588"/>
      <c r="GH24" s="588"/>
      <c r="GI24" s="588"/>
      <c r="GJ24" s="588"/>
      <c r="GK24" s="588"/>
      <c r="GL24" s="588"/>
      <c r="GM24" s="588"/>
      <c r="GN24" s="588"/>
      <c r="GO24" s="588"/>
      <c r="GP24" s="588"/>
      <c r="GQ24" s="588"/>
      <c r="GR24" s="588"/>
      <c r="GS24" s="588"/>
      <c r="GT24" s="588"/>
      <c r="GU24" s="588"/>
      <c r="GV24" s="588"/>
      <c r="GW24" s="588"/>
      <c r="GX24" s="588"/>
      <c r="GY24" s="588"/>
      <c r="GZ24" s="588"/>
      <c r="HA24" s="588"/>
      <c r="HB24" s="588"/>
      <c r="HC24" s="588"/>
      <c r="HD24" s="588"/>
      <c r="HE24" s="588"/>
      <c r="HF24" s="588"/>
      <c r="HG24" s="588"/>
      <c r="HH24" s="588"/>
      <c r="HI24" s="588"/>
      <c r="HJ24" s="588"/>
      <c r="HK24" s="588"/>
      <c r="HL24" s="588"/>
      <c r="HM24" s="588"/>
      <c r="HN24" s="588"/>
      <c r="HO24" s="588"/>
      <c r="HP24" s="588"/>
      <c r="HQ24" s="588"/>
      <c r="HR24" s="588"/>
      <c r="HS24" s="588"/>
      <c r="HT24" s="588"/>
      <c r="HU24" s="588"/>
      <c r="HV24" s="588"/>
      <c r="HW24" s="588"/>
      <c r="HX24" s="588"/>
      <c r="HY24" s="588"/>
      <c r="HZ24" s="588"/>
      <c r="IA24" s="588"/>
      <c r="IB24" s="588"/>
      <c r="IC24" s="588"/>
      <c r="ID24" s="588"/>
      <c r="IE24" s="588"/>
      <c r="IF24" s="588"/>
      <c r="IG24" s="588"/>
      <c r="IH24" s="588"/>
      <c r="II24" s="588"/>
      <c r="IJ24" s="588"/>
      <c r="IK24" s="588"/>
      <c r="IL24" s="588"/>
      <c r="IM24" s="588"/>
      <c r="IN24" s="588"/>
      <c r="IO24" s="588"/>
      <c r="IP24" s="588"/>
      <c r="IQ24" s="588"/>
      <c r="IR24" s="588"/>
      <c r="IS24" s="588"/>
      <c r="IT24" s="588"/>
      <c r="IU24" s="588"/>
      <c r="IV24" s="588"/>
    </row>
    <row r="25" spans="1:7" s="92" customFormat="1" ht="18.75" customHeight="1">
      <c r="A25" s="550" t="s">
        <v>261</v>
      </c>
      <c r="B25" s="550"/>
      <c r="C25" s="550"/>
      <c r="D25" s="550"/>
      <c r="E25" s="550"/>
      <c r="F25" s="550"/>
      <c r="G25" s="550"/>
    </row>
    <row r="26" spans="1:8" s="72" customFormat="1" ht="56.25" customHeight="1">
      <c r="A26" s="547" t="s">
        <v>173</v>
      </c>
      <c r="B26" s="547"/>
      <c r="C26" s="547"/>
      <c r="D26" s="547"/>
      <c r="E26" s="547"/>
      <c r="F26" s="547"/>
      <c r="G26" s="547"/>
      <c r="H26" s="102"/>
    </row>
    <row r="27" spans="1:8" s="72" customFormat="1" ht="15.75">
      <c r="A27" s="100" t="s">
        <v>29</v>
      </c>
      <c r="H27" s="102"/>
    </row>
    <row r="28" spans="1:7" s="92" customFormat="1" ht="15.75" customHeight="1">
      <c r="A28" s="587" t="s">
        <v>99</v>
      </c>
      <c r="B28" s="587"/>
      <c r="C28" s="587"/>
      <c r="D28" s="587" t="s">
        <v>31</v>
      </c>
      <c r="E28" s="587" t="s">
        <v>34</v>
      </c>
      <c r="F28" s="587"/>
      <c r="G28" s="587"/>
    </row>
    <row r="29" spans="1:7" s="92" customFormat="1" ht="15.75">
      <c r="A29" s="587"/>
      <c r="B29" s="587"/>
      <c r="C29" s="587"/>
      <c r="D29" s="587"/>
      <c r="E29" s="91" t="s">
        <v>35</v>
      </c>
      <c r="F29" s="91" t="s">
        <v>36</v>
      </c>
      <c r="G29" s="91" t="s">
        <v>37</v>
      </c>
    </row>
    <row r="30" spans="1:7" s="92" customFormat="1" ht="15.75">
      <c r="A30" s="679" t="s">
        <v>172</v>
      </c>
      <c r="B30" s="679"/>
      <c r="C30" s="679"/>
      <c r="D30" s="91" t="s">
        <v>139</v>
      </c>
      <c r="E30" s="91">
        <v>70.8</v>
      </c>
      <c r="F30" s="91">
        <v>71</v>
      </c>
      <c r="G30" s="91">
        <v>71.2</v>
      </c>
    </row>
    <row r="31" spans="1:7" s="92" customFormat="1" ht="15.75">
      <c r="A31" s="679" t="s">
        <v>171</v>
      </c>
      <c r="B31" s="679"/>
      <c r="C31" s="679"/>
      <c r="D31" s="91" t="s">
        <v>39</v>
      </c>
      <c r="E31" s="91">
        <v>10.04</v>
      </c>
      <c r="F31" s="91">
        <v>9.97</v>
      </c>
      <c r="G31" s="91">
        <v>9.9</v>
      </c>
    </row>
    <row r="32" spans="1:7" s="92" customFormat="1" ht="15.75">
      <c r="A32" s="679" t="s">
        <v>170</v>
      </c>
      <c r="B32" s="679"/>
      <c r="C32" s="679"/>
      <c r="D32" s="91" t="s">
        <v>39</v>
      </c>
      <c r="E32" s="91">
        <v>15.2</v>
      </c>
      <c r="F32" s="91">
        <v>14.8</v>
      </c>
      <c r="G32" s="91">
        <v>14.7</v>
      </c>
    </row>
    <row r="33" spans="1:7" s="92" customFormat="1" ht="15.75">
      <c r="A33" s="679" t="s">
        <v>169</v>
      </c>
      <c r="B33" s="679"/>
      <c r="C33" s="679"/>
      <c r="D33" s="91" t="s">
        <v>39</v>
      </c>
      <c r="E33" s="91">
        <v>8.3</v>
      </c>
      <c r="F33" s="91">
        <v>8.2</v>
      </c>
      <c r="G33" s="91">
        <v>8.1</v>
      </c>
    </row>
    <row r="34" spans="1:7" s="92" customFormat="1" ht="15.75">
      <c r="A34" s="679" t="s">
        <v>168</v>
      </c>
      <c r="B34" s="679"/>
      <c r="C34" s="679"/>
      <c r="D34" s="91" t="s">
        <v>39</v>
      </c>
      <c r="E34" s="91">
        <v>317.79</v>
      </c>
      <c r="F34" s="91">
        <v>317.78</v>
      </c>
      <c r="G34" s="91">
        <v>317.77</v>
      </c>
    </row>
    <row r="35" spans="1:7" s="92" customFormat="1" ht="15.75">
      <c r="A35" s="679" t="s">
        <v>167</v>
      </c>
      <c r="B35" s="679"/>
      <c r="C35" s="679"/>
      <c r="D35" s="91" t="s">
        <v>39</v>
      </c>
      <c r="E35" s="91">
        <v>1118</v>
      </c>
      <c r="F35" s="91">
        <v>1003</v>
      </c>
      <c r="G35" s="91">
        <v>987</v>
      </c>
    </row>
    <row r="36" spans="1:7" s="92" customFormat="1" ht="30.75" customHeight="1">
      <c r="A36" s="679" t="s">
        <v>166</v>
      </c>
      <c r="B36" s="679"/>
      <c r="C36" s="679"/>
      <c r="D36" s="91" t="s">
        <v>38</v>
      </c>
      <c r="E36" s="91">
        <v>23</v>
      </c>
      <c r="F36" s="91">
        <v>22.5</v>
      </c>
      <c r="G36" s="91">
        <v>21</v>
      </c>
    </row>
    <row r="37" spans="1:7" s="92" customFormat="1" ht="15.75">
      <c r="A37" s="679" t="s">
        <v>165</v>
      </c>
      <c r="B37" s="679"/>
      <c r="C37" s="679"/>
      <c r="D37" s="91" t="s">
        <v>39</v>
      </c>
      <c r="E37" s="91">
        <v>0</v>
      </c>
      <c r="F37" s="91">
        <v>0</v>
      </c>
      <c r="G37" s="91">
        <v>0</v>
      </c>
    </row>
    <row r="38" spans="1:7" s="92" customFormat="1" ht="15.75">
      <c r="A38" s="679" t="s">
        <v>164</v>
      </c>
      <c r="B38" s="679"/>
      <c r="C38" s="679"/>
      <c r="D38" s="91" t="s">
        <v>39</v>
      </c>
      <c r="E38" s="91">
        <v>0</v>
      </c>
      <c r="F38" s="91">
        <v>0</v>
      </c>
      <c r="G38" s="91">
        <v>0</v>
      </c>
    </row>
    <row r="39" spans="1:7" s="92" customFormat="1" ht="32.25" customHeight="1">
      <c r="A39" s="679" t="s">
        <v>163</v>
      </c>
      <c r="B39" s="679"/>
      <c r="C39" s="679"/>
      <c r="D39" s="91" t="s">
        <v>38</v>
      </c>
      <c r="E39" s="91">
        <v>41.2</v>
      </c>
      <c r="F39" s="91">
        <v>42</v>
      </c>
      <c r="G39" s="91">
        <v>42.8</v>
      </c>
    </row>
    <row r="40" spans="1:7" s="92" customFormat="1" ht="35.25" customHeight="1">
      <c r="A40" s="679" t="s">
        <v>162</v>
      </c>
      <c r="B40" s="679"/>
      <c r="C40" s="679"/>
      <c r="D40" s="91" t="s">
        <v>38</v>
      </c>
      <c r="E40" s="91">
        <v>76.7</v>
      </c>
      <c r="F40" s="91">
        <v>78.2</v>
      </c>
      <c r="G40" s="91">
        <v>79.8</v>
      </c>
    </row>
    <row r="41" spans="1:7" s="92" customFormat="1" ht="32.25" customHeight="1">
      <c r="A41" s="679" t="s">
        <v>161</v>
      </c>
      <c r="B41" s="679"/>
      <c r="C41" s="679"/>
      <c r="D41" s="91" t="s">
        <v>38</v>
      </c>
      <c r="E41" s="91">
        <v>42</v>
      </c>
      <c r="F41" s="91">
        <v>41.9</v>
      </c>
      <c r="G41" s="91">
        <v>41.8</v>
      </c>
    </row>
    <row r="42" spans="1:7" s="92" customFormat="1" ht="15.75">
      <c r="A42" s="679" t="s">
        <v>160</v>
      </c>
      <c r="B42" s="679"/>
      <c r="C42" s="679"/>
      <c r="D42" s="91" t="s">
        <v>159</v>
      </c>
      <c r="E42" s="91">
        <v>0</v>
      </c>
      <c r="F42" s="91">
        <v>0</v>
      </c>
      <c r="G42" s="91">
        <v>0</v>
      </c>
    </row>
    <row r="43" spans="1:7" s="92" customFormat="1" ht="78.75" customHeight="1">
      <c r="A43" s="677" t="s">
        <v>158</v>
      </c>
      <c r="B43" s="677"/>
      <c r="C43" s="677"/>
      <c r="D43" s="677"/>
      <c r="E43" s="677"/>
      <c r="F43" s="677"/>
      <c r="G43" s="677"/>
    </row>
    <row r="44" spans="1:7" s="92" customFormat="1" ht="23.25" customHeight="1">
      <c r="A44" s="678" t="s">
        <v>40</v>
      </c>
      <c r="B44" s="678"/>
      <c r="C44" s="678"/>
      <c r="D44" s="678"/>
      <c r="E44" s="678"/>
      <c r="F44" s="678"/>
      <c r="G44" s="678"/>
    </row>
    <row r="45" spans="1:8" ht="25.5" customHeight="1">
      <c r="A45" s="587" t="s">
        <v>41</v>
      </c>
      <c r="B45" s="587" t="s">
        <v>31</v>
      </c>
      <c r="C45" s="587" t="s">
        <v>32</v>
      </c>
      <c r="D45" s="587" t="s">
        <v>33</v>
      </c>
      <c r="E45" s="587" t="s">
        <v>34</v>
      </c>
      <c r="F45" s="587"/>
      <c r="G45" s="587"/>
      <c r="H45" s="90"/>
    </row>
    <row r="46" spans="1:7" s="72" customFormat="1" ht="15.75">
      <c r="A46" s="587"/>
      <c r="B46" s="587"/>
      <c r="C46" s="587"/>
      <c r="D46" s="587"/>
      <c r="E46" s="91" t="s">
        <v>35</v>
      </c>
      <c r="F46" s="91" t="s">
        <v>36</v>
      </c>
      <c r="G46" s="91" t="s">
        <v>37</v>
      </c>
    </row>
    <row r="47" spans="1:7" s="72" customFormat="1" ht="31.5" customHeight="1">
      <c r="A47" s="144" t="s">
        <v>47</v>
      </c>
      <c r="B47" s="79" t="s">
        <v>48</v>
      </c>
      <c r="C47" s="77">
        <f>C76</f>
        <v>11255086</v>
      </c>
      <c r="D47" s="77">
        <f>D76</f>
        <v>11817470</v>
      </c>
      <c r="E47" s="77">
        <f>E76</f>
        <v>13820838</v>
      </c>
      <c r="F47" s="77">
        <f>F76</f>
        <v>12866877</v>
      </c>
      <c r="G47" s="77">
        <f>G76</f>
        <v>12933740</v>
      </c>
    </row>
    <row r="48" spans="1:7" s="92" customFormat="1" ht="15.75" customHeight="1">
      <c r="A48" s="144" t="s">
        <v>49</v>
      </c>
      <c r="B48" s="79" t="s">
        <v>48</v>
      </c>
      <c r="C48" s="77">
        <f>C87</f>
        <v>720719</v>
      </c>
      <c r="D48" s="77">
        <f>D87</f>
        <v>736768.5</v>
      </c>
      <c r="E48" s="77">
        <f>E87</f>
        <v>724336</v>
      </c>
      <c r="F48" s="77">
        <f>F87</f>
        <v>731570</v>
      </c>
      <c r="G48" s="77">
        <f>G87</f>
        <v>739131</v>
      </c>
    </row>
    <row r="49" spans="1:7" s="92" customFormat="1" ht="31.5">
      <c r="A49" s="145" t="s">
        <v>50</v>
      </c>
      <c r="B49" s="75" t="s">
        <v>116</v>
      </c>
      <c r="C49" s="74">
        <f>SUM(C47:C48)</f>
        <v>11975805</v>
      </c>
      <c r="D49" s="74">
        <f>SUM(D47:D48)</f>
        <v>12554238.5</v>
      </c>
      <c r="E49" s="74">
        <f>SUM(E47:E48)</f>
        <v>14545174</v>
      </c>
      <c r="F49" s="74">
        <f>SUM(F47:F48)</f>
        <v>13598447</v>
      </c>
      <c r="G49" s="74">
        <f>SUM(G47:G48)</f>
        <v>13672871</v>
      </c>
    </row>
    <row r="50" spans="1:7" s="92" customFormat="1" ht="24" customHeight="1">
      <c r="A50" s="612" t="s">
        <v>95</v>
      </c>
      <c r="B50" s="612"/>
      <c r="C50" s="612"/>
      <c r="D50" s="612"/>
      <c r="E50" s="612"/>
      <c r="F50" s="612"/>
      <c r="G50" s="612"/>
    </row>
    <row r="51" spans="1:7" s="92" customFormat="1" ht="15.75" customHeight="1">
      <c r="A51" s="94" t="s">
        <v>94</v>
      </c>
      <c r="B51" s="85"/>
      <c r="C51" s="85"/>
      <c r="D51" s="85"/>
      <c r="E51" s="85"/>
      <c r="F51" s="85"/>
      <c r="G51" s="85"/>
    </row>
    <row r="52" spans="1:7" s="146" customFormat="1" ht="15.75">
      <c r="A52" s="550" t="s">
        <v>8</v>
      </c>
      <c r="B52" s="550"/>
      <c r="C52" s="550"/>
      <c r="D52" s="550"/>
      <c r="E52" s="550"/>
      <c r="F52" s="550"/>
      <c r="G52" s="550"/>
    </row>
    <row r="53" spans="1:7" s="72" customFormat="1" ht="15" customHeight="1">
      <c r="A53" s="93" t="s">
        <v>53</v>
      </c>
      <c r="B53" s="92"/>
      <c r="C53" s="92"/>
      <c r="D53" s="92"/>
      <c r="E53" s="92"/>
      <c r="F53" s="92"/>
      <c r="G53" s="92"/>
    </row>
    <row r="54" spans="1:7" s="92" customFormat="1" ht="58.5" customHeight="1">
      <c r="A54" s="553" t="s">
        <v>157</v>
      </c>
      <c r="B54" s="553"/>
      <c r="C54" s="553"/>
      <c r="D54" s="553"/>
      <c r="E54" s="553"/>
      <c r="F54" s="553"/>
      <c r="G54" s="553"/>
    </row>
    <row r="55" spans="1:7" s="92" customFormat="1" ht="32.25" customHeight="1">
      <c r="A55" s="611" t="s">
        <v>54</v>
      </c>
      <c r="B55" s="611" t="s">
        <v>31</v>
      </c>
      <c r="C55" s="79" t="s">
        <v>42</v>
      </c>
      <c r="D55" s="79" t="s">
        <v>43</v>
      </c>
      <c r="E55" s="611" t="s">
        <v>44</v>
      </c>
      <c r="F55" s="611"/>
      <c r="G55" s="611"/>
    </row>
    <row r="56" spans="1:7" s="92" customFormat="1" ht="17.25" customHeight="1">
      <c r="A56" s="611"/>
      <c r="B56" s="611"/>
      <c r="C56" s="79" t="s">
        <v>45</v>
      </c>
      <c r="D56" s="79" t="s">
        <v>46</v>
      </c>
      <c r="E56" s="79" t="s">
        <v>35</v>
      </c>
      <c r="F56" s="79" t="s">
        <v>36</v>
      </c>
      <c r="G56" s="79" t="s">
        <v>37</v>
      </c>
    </row>
    <row r="57" spans="1:7" s="72" customFormat="1" ht="31.5">
      <c r="A57" s="140" t="s">
        <v>156</v>
      </c>
      <c r="B57" s="91" t="s">
        <v>39</v>
      </c>
      <c r="C57" s="148">
        <v>732719</v>
      </c>
      <c r="D57" s="148">
        <v>744517</v>
      </c>
      <c r="E57" s="231">
        <v>738663</v>
      </c>
      <c r="F57" s="148">
        <v>740010</v>
      </c>
      <c r="G57" s="148">
        <v>741757</v>
      </c>
    </row>
    <row r="58" spans="1:7" s="72" customFormat="1" ht="12.75" customHeight="1">
      <c r="A58" s="167"/>
      <c r="B58" s="166"/>
      <c r="C58" s="165"/>
      <c r="D58" s="165"/>
      <c r="E58" s="165"/>
      <c r="F58" s="165"/>
      <c r="G58" s="165"/>
    </row>
    <row r="59" spans="1:7" s="72" customFormat="1" ht="37.5" customHeight="1">
      <c r="A59" s="553" t="s">
        <v>155</v>
      </c>
      <c r="B59" s="553"/>
      <c r="C59" s="553"/>
      <c r="D59" s="553"/>
      <c r="E59" s="553"/>
      <c r="F59" s="553"/>
      <c r="G59" s="553"/>
    </row>
    <row r="60" spans="1:8" s="72" customFormat="1" ht="31.5">
      <c r="A60" s="676" t="s">
        <v>54</v>
      </c>
      <c r="B60" s="611" t="s">
        <v>31</v>
      </c>
      <c r="C60" s="79" t="s">
        <v>42</v>
      </c>
      <c r="D60" s="79" t="s">
        <v>43</v>
      </c>
      <c r="E60" s="611" t="s">
        <v>44</v>
      </c>
      <c r="F60" s="611"/>
      <c r="G60" s="611"/>
      <c r="H60" s="102"/>
    </row>
    <row r="61" spans="1:8" s="72" customFormat="1" ht="15.75" customHeight="1">
      <c r="A61" s="676"/>
      <c r="B61" s="676"/>
      <c r="C61" s="79" t="s">
        <v>45</v>
      </c>
      <c r="D61" s="79" t="s">
        <v>46</v>
      </c>
      <c r="E61" s="79" t="s">
        <v>35</v>
      </c>
      <c r="F61" s="79" t="s">
        <v>36</v>
      </c>
      <c r="G61" s="79" t="s">
        <v>37</v>
      </c>
      <c r="H61" s="102"/>
    </row>
    <row r="62" spans="1:7" ht="34.5" customHeight="1">
      <c r="A62" s="211" t="s">
        <v>154</v>
      </c>
      <c r="B62" s="91" t="s">
        <v>63</v>
      </c>
      <c r="C62" s="91">
        <f>SUM(C63:C68)</f>
        <v>133</v>
      </c>
      <c r="D62" s="91">
        <f>SUM(D63:D68)</f>
        <v>136</v>
      </c>
      <c r="E62" s="91">
        <f>SUM(E63:E68)</f>
        <v>138</v>
      </c>
      <c r="F62" s="91">
        <f>SUM(F63:F68)</f>
        <v>146</v>
      </c>
      <c r="G62" s="91">
        <f>SUM(G63:G68)</f>
        <v>157</v>
      </c>
    </row>
    <row r="63" spans="1:7" ht="15.75">
      <c r="A63" s="163" t="s">
        <v>153</v>
      </c>
      <c r="B63" s="91" t="s">
        <v>63</v>
      </c>
      <c r="C63" s="91">
        <v>18</v>
      </c>
      <c r="D63" s="91">
        <v>28</v>
      </c>
      <c r="E63" s="91">
        <v>24</v>
      </c>
      <c r="F63" s="91">
        <v>24</v>
      </c>
      <c r="G63" s="91">
        <v>24</v>
      </c>
    </row>
    <row r="64" spans="1:7" ht="17.25" customHeight="1">
      <c r="A64" s="163" t="s">
        <v>152</v>
      </c>
      <c r="B64" s="91" t="s">
        <v>63</v>
      </c>
      <c r="C64" s="91">
        <v>52</v>
      </c>
      <c r="D64" s="91">
        <v>34</v>
      </c>
      <c r="E64" s="91">
        <v>39</v>
      </c>
      <c r="F64" s="91">
        <v>39</v>
      </c>
      <c r="G64" s="91">
        <v>39</v>
      </c>
    </row>
    <row r="65" spans="1:7" s="143" customFormat="1" ht="15.75">
      <c r="A65" s="163" t="s">
        <v>151</v>
      </c>
      <c r="B65" s="91" t="s">
        <v>63</v>
      </c>
      <c r="C65" s="91">
        <v>0</v>
      </c>
      <c r="D65" s="91">
        <v>0</v>
      </c>
      <c r="E65" s="91">
        <v>0</v>
      </c>
      <c r="F65" s="91">
        <v>0</v>
      </c>
      <c r="G65" s="91">
        <v>0</v>
      </c>
    </row>
    <row r="66" spans="1:7" s="143" customFormat="1" ht="17.25" customHeight="1">
      <c r="A66" s="163" t="s">
        <v>150</v>
      </c>
      <c r="B66" s="91" t="s">
        <v>63</v>
      </c>
      <c r="C66" s="91">
        <v>0</v>
      </c>
      <c r="D66" s="91">
        <v>0</v>
      </c>
      <c r="E66" s="91">
        <v>1</v>
      </c>
      <c r="F66" s="91">
        <v>0</v>
      </c>
      <c r="G66" s="91">
        <v>0</v>
      </c>
    </row>
    <row r="67" spans="1:7" s="143" customFormat="1" ht="17.25" customHeight="1">
      <c r="A67" s="163" t="s">
        <v>149</v>
      </c>
      <c r="B67" s="91" t="s">
        <v>63</v>
      </c>
      <c r="C67" s="91">
        <v>0</v>
      </c>
      <c r="D67" s="91">
        <v>0</v>
      </c>
      <c r="E67" s="91">
        <v>0</v>
      </c>
      <c r="F67" s="91">
        <v>0</v>
      </c>
      <c r="G67" s="91">
        <v>0</v>
      </c>
    </row>
    <row r="68" spans="1:7" s="143" customFormat="1" ht="17.25" customHeight="1">
      <c r="A68" s="152" t="s">
        <v>148</v>
      </c>
      <c r="B68" s="91" t="s">
        <v>63</v>
      </c>
      <c r="C68" s="91">
        <v>63</v>
      </c>
      <c r="D68" s="91">
        <v>74</v>
      </c>
      <c r="E68" s="91">
        <v>74</v>
      </c>
      <c r="F68" s="91">
        <v>83</v>
      </c>
      <c r="G68" s="91">
        <v>94</v>
      </c>
    </row>
    <row r="69" spans="1:7" s="143" customFormat="1" ht="17.25" customHeight="1">
      <c r="A69" s="613"/>
      <c r="B69" s="613"/>
      <c r="C69" s="613"/>
      <c r="D69" s="613"/>
      <c r="E69" s="613"/>
      <c r="F69" s="613"/>
      <c r="G69" s="613"/>
    </row>
    <row r="70" spans="1:7" s="143" customFormat="1" ht="31.5">
      <c r="A70" s="611" t="s">
        <v>55</v>
      </c>
      <c r="B70" s="611" t="s">
        <v>31</v>
      </c>
      <c r="C70" s="79" t="s">
        <v>42</v>
      </c>
      <c r="D70" s="79" t="s">
        <v>43</v>
      </c>
      <c r="E70" s="611" t="s">
        <v>44</v>
      </c>
      <c r="F70" s="611"/>
      <c r="G70" s="611"/>
    </row>
    <row r="71" spans="1:7" s="143" customFormat="1" ht="15.75">
      <c r="A71" s="611"/>
      <c r="B71" s="611"/>
      <c r="C71" s="79" t="s">
        <v>45</v>
      </c>
      <c r="D71" s="79" t="s">
        <v>46</v>
      </c>
      <c r="E71" s="79" t="s">
        <v>35</v>
      </c>
      <c r="F71" s="79" t="s">
        <v>36</v>
      </c>
      <c r="G71" s="79" t="s">
        <v>37</v>
      </c>
    </row>
    <row r="72" spans="1:9" s="72" customFormat="1" ht="15.75" customHeight="1">
      <c r="A72" s="89" t="s">
        <v>176</v>
      </c>
      <c r="B72" s="79" t="s">
        <v>48</v>
      </c>
      <c r="C72" s="77">
        <f>C73+C74+C75</f>
        <v>11255086</v>
      </c>
      <c r="D72" s="77">
        <f>D73+D74+D75</f>
        <v>11817470</v>
      </c>
      <c r="E72" s="77">
        <f>E73+E74+E75</f>
        <v>13820838</v>
      </c>
      <c r="F72" s="77">
        <f>F73+F74+F75</f>
        <v>12866877</v>
      </c>
      <c r="G72" s="77">
        <f>G73+G74+G75</f>
        <v>12933740</v>
      </c>
      <c r="H72" s="102"/>
      <c r="I72" s="102"/>
    </row>
    <row r="73" spans="1:7" s="72" customFormat="1" ht="33.75" customHeight="1">
      <c r="A73" s="89" t="s">
        <v>175</v>
      </c>
      <c r="B73" s="79" t="s">
        <v>48</v>
      </c>
      <c r="C73" s="77">
        <v>25459</v>
      </c>
      <c r="D73" s="77">
        <v>1846</v>
      </c>
      <c r="E73" s="77">
        <v>7590</v>
      </c>
      <c r="F73" s="77">
        <v>7590</v>
      </c>
      <c r="G73" s="77">
        <v>7590</v>
      </c>
    </row>
    <row r="74" spans="1:7" s="72" customFormat="1" ht="18" customHeight="1">
      <c r="A74" s="89" t="s">
        <v>64</v>
      </c>
      <c r="B74" s="79" t="s">
        <v>48</v>
      </c>
      <c r="C74" s="77"/>
      <c r="D74" s="77"/>
      <c r="E74" s="77">
        <f>116146+8230</f>
        <v>124376</v>
      </c>
      <c r="F74" s="77"/>
      <c r="G74" s="77"/>
    </row>
    <row r="75" spans="1:7" s="72" customFormat="1" ht="15.75">
      <c r="A75" s="89" t="s">
        <v>205</v>
      </c>
      <c r="B75" s="79" t="s">
        <v>48</v>
      </c>
      <c r="C75" s="77">
        <v>11229627</v>
      </c>
      <c r="D75" s="77">
        <v>11815624</v>
      </c>
      <c r="E75" s="77">
        <f>13224681+324789+38867+100535</f>
        <v>13688872</v>
      </c>
      <c r="F75" s="77">
        <v>12859287</v>
      </c>
      <c r="G75" s="77">
        <v>12926150</v>
      </c>
    </row>
    <row r="76" spans="1:7" s="72" customFormat="1" ht="15.75">
      <c r="A76" s="76" t="s">
        <v>58</v>
      </c>
      <c r="B76" s="75" t="s">
        <v>48</v>
      </c>
      <c r="C76" s="74">
        <f>C72</f>
        <v>11255086</v>
      </c>
      <c r="D76" s="74">
        <f>D72</f>
        <v>11817470</v>
      </c>
      <c r="E76" s="74">
        <f>E72</f>
        <v>13820838</v>
      </c>
      <c r="F76" s="74">
        <f>F72</f>
        <v>12866877</v>
      </c>
      <c r="G76" s="74">
        <f>G72</f>
        <v>12933740</v>
      </c>
    </row>
    <row r="77" spans="1:8" s="16" customFormat="1" ht="15.75">
      <c r="A77" s="137"/>
      <c r="B77" s="137"/>
      <c r="C77" s="88"/>
      <c r="D77" s="87"/>
      <c r="E77" s="87"/>
      <c r="F77" s="87"/>
      <c r="G77" s="87"/>
      <c r="H77" s="19"/>
    </row>
    <row r="78" spans="1:7" s="72" customFormat="1" ht="21.75" customHeight="1">
      <c r="A78" s="547" t="s">
        <v>92</v>
      </c>
      <c r="B78" s="547"/>
      <c r="C78" s="547"/>
      <c r="D78" s="547"/>
      <c r="E78" s="547"/>
      <c r="F78" s="547"/>
      <c r="G78" s="547"/>
    </row>
    <row r="79" spans="1:8" s="72" customFormat="1" ht="19.5" customHeight="1">
      <c r="A79" s="84" t="s">
        <v>190</v>
      </c>
      <c r="B79" s="84"/>
      <c r="C79" s="84"/>
      <c r="D79" s="84"/>
      <c r="E79" s="84"/>
      <c r="F79" s="84"/>
      <c r="G79" s="84"/>
      <c r="H79" s="149"/>
    </row>
    <row r="80" spans="1:9" s="72" customFormat="1" ht="23.25" customHeight="1">
      <c r="A80" s="550" t="s">
        <v>253</v>
      </c>
      <c r="B80" s="550"/>
      <c r="C80" s="550"/>
      <c r="D80" s="550"/>
      <c r="E80" s="550"/>
      <c r="F80" s="550"/>
      <c r="G80" s="550"/>
      <c r="H80" s="149"/>
      <c r="I80" s="149"/>
    </row>
    <row r="81" spans="1:7" s="72" customFormat="1" ht="15.75" customHeight="1">
      <c r="A81" s="93" t="s">
        <v>53</v>
      </c>
      <c r="B81" s="92"/>
      <c r="C81" s="92"/>
      <c r="D81" s="92"/>
      <c r="E81" s="92"/>
      <c r="F81" s="92"/>
      <c r="G81" s="92"/>
    </row>
    <row r="82" spans="1:7" s="72" customFormat="1" ht="57.75" customHeight="1">
      <c r="A82" s="547" t="s">
        <v>147</v>
      </c>
      <c r="B82" s="547"/>
      <c r="C82" s="547"/>
      <c r="D82" s="547"/>
      <c r="E82" s="547"/>
      <c r="F82" s="547"/>
      <c r="G82" s="547"/>
    </row>
    <row r="83" spans="1:7" s="92" customFormat="1" ht="12.75" customHeight="1">
      <c r="A83" s="84"/>
      <c r="B83" s="81"/>
      <c r="C83" s="81"/>
      <c r="D83" s="81"/>
      <c r="E83" s="81"/>
      <c r="F83" s="81"/>
      <c r="G83" s="81"/>
    </row>
    <row r="84" spans="1:7" s="162" customFormat="1" ht="31.5">
      <c r="A84" s="611" t="s">
        <v>55</v>
      </c>
      <c r="B84" s="611" t="s">
        <v>31</v>
      </c>
      <c r="C84" s="79" t="s">
        <v>42</v>
      </c>
      <c r="D84" s="79" t="s">
        <v>43</v>
      </c>
      <c r="E84" s="611" t="s">
        <v>44</v>
      </c>
      <c r="F84" s="611"/>
      <c r="G84" s="611"/>
    </row>
    <row r="85" spans="1:7" s="162" customFormat="1" ht="15.75">
      <c r="A85" s="611"/>
      <c r="B85" s="611"/>
      <c r="C85" s="79" t="s">
        <v>45</v>
      </c>
      <c r="D85" s="79" t="s">
        <v>46</v>
      </c>
      <c r="E85" s="79" t="s">
        <v>35</v>
      </c>
      <c r="F85" s="79" t="s">
        <v>36</v>
      </c>
      <c r="G85" s="79" t="s">
        <v>37</v>
      </c>
    </row>
    <row r="86" spans="1:7" s="72" customFormat="1" ht="15.75">
      <c r="A86" s="80" t="s">
        <v>49</v>
      </c>
      <c r="B86" s="79" t="s">
        <v>48</v>
      </c>
      <c r="C86" s="78">
        <v>720719</v>
      </c>
      <c r="D86" s="77">
        <v>736768.5</v>
      </c>
      <c r="E86" s="77">
        <f>724336</f>
        <v>724336</v>
      </c>
      <c r="F86" s="77">
        <v>731570</v>
      </c>
      <c r="G86" s="77">
        <v>739131</v>
      </c>
    </row>
    <row r="87" spans="1:7" s="72" customFormat="1" ht="15.75">
      <c r="A87" s="76" t="s">
        <v>58</v>
      </c>
      <c r="B87" s="75" t="s">
        <v>48</v>
      </c>
      <c r="C87" s="74">
        <v>720719</v>
      </c>
      <c r="D87" s="74">
        <v>736768.5</v>
      </c>
      <c r="E87" s="74">
        <f>E86</f>
        <v>724336</v>
      </c>
      <c r="F87" s="74">
        <v>731570</v>
      </c>
      <c r="G87" s="74">
        <v>739131</v>
      </c>
    </row>
    <row r="88" spans="1:2" s="72" customFormat="1" ht="23.25" customHeight="1">
      <c r="A88" s="81"/>
      <c r="B88" s="81"/>
    </row>
    <row r="89" spans="1:252" s="72" customFormat="1" ht="24" customHeight="1">
      <c r="A89" s="81"/>
      <c r="B89" s="81"/>
      <c r="IR89" s="73"/>
    </row>
    <row r="90" spans="1:252" s="72" customFormat="1" ht="41.25" customHeight="1">
      <c r="A90" s="81"/>
      <c r="B90" s="81"/>
      <c r="IR90" s="73"/>
    </row>
    <row r="91" spans="1:2" s="72" customFormat="1" ht="15.75">
      <c r="A91" s="81"/>
      <c r="B91" s="81"/>
    </row>
    <row r="92" spans="1:2" s="72" customFormat="1" ht="15.75">
      <c r="A92" s="81"/>
      <c r="B92" s="81"/>
    </row>
    <row r="93" spans="1:2" s="72" customFormat="1" ht="15.75">
      <c r="A93" s="81"/>
      <c r="B93" s="81"/>
    </row>
    <row r="94" spans="1:7" s="72" customFormat="1" ht="15.75">
      <c r="A94" s="71"/>
      <c r="B94" s="71"/>
      <c r="C94" s="69"/>
      <c r="D94" s="69"/>
      <c r="E94" s="69"/>
      <c r="F94" s="69"/>
      <c r="G94" s="69"/>
    </row>
    <row r="95" spans="1:7" s="72" customFormat="1" ht="15.75">
      <c r="A95" s="71"/>
      <c r="B95" s="71"/>
      <c r="C95" s="69"/>
      <c r="D95" s="69"/>
      <c r="E95" s="69"/>
      <c r="F95" s="69"/>
      <c r="G95" s="69"/>
    </row>
    <row r="96" spans="1:7" s="72" customFormat="1" ht="15.75">
      <c r="A96" s="71"/>
      <c r="B96" s="71"/>
      <c r="C96" s="69"/>
      <c r="D96" s="69"/>
      <c r="E96" s="69"/>
      <c r="F96" s="69"/>
      <c r="G96" s="69"/>
    </row>
  </sheetData>
  <sheetProtection selectLockedCells="1" selectUnlockedCells="1"/>
  <mergeCells count="90">
    <mergeCell ref="GV24:HB24"/>
    <mergeCell ref="HC24:HI24"/>
    <mergeCell ref="HJ24:HP24"/>
    <mergeCell ref="HQ24:HW24"/>
    <mergeCell ref="HX24:ID24"/>
    <mergeCell ref="IE24:IK24"/>
    <mergeCell ref="ED24:EJ24"/>
    <mergeCell ref="EK24:EQ24"/>
    <mergeCell ref="ER24:EX24"/>
    <mergeCell ref="EY24:FE24"/>
    <mergeCell ref="IL24:IR24"/>
    <mergeCell ref="IS24:IV24"/>
    <mergeCell ref="FT24:FZ24"/>
    <mergeCell ref="GA24:GG24"/>
    <mergeCell ref="GH24:GN24"/>
    <mergeCell ref="GO24:GU24"/>
    <mergeCell ref="BL24:BR24"/>
    <mergeCell ref="BS24:BY24"/>
    <mergeCell ref="FF24:FL24"/>
    <mergeCell ref="FM24:FS24"/>
    <mergeCell ref="CN24:CT24"/>
    <mergeCell ref="CU24:DA24"/>
    <mergeCell ref="DB24:DH24"/>
    <mergeCell ref="DI24:DO24"/>
    <mergeCell ref="DP24:DV24"/>
    <mergeCell ref="DW24:EC24"/>
    <mergeCell ref="BZ24:CF24"/>
    <mergeCell ref="CG24:CM24"/>
    <mergeCell ref="H24:N24"/>
    <mergeCell ref="O24:U24"/>
    <mergeCell ref="V24:AB24"/>
    <mergeCell ref="AC24:AI24"/>
    <mergeCell ref="AJ24:AP24"/>
    <mergeCell ref="AQ24:AW24"/>
    <mergeCell ref="AX24:BD24"/>
    <mergeCell ref="BE24:BK24"/>
    <mergeCell ref="A24:G24"/>
    <mergeCell ref="A16:G16"/>
    <mergeCell ref="A18:G18"/>
    <mergeCell ref="A20:G20"/>
    <mergeCell ref="A22:G22"/>
    <mergeCell ref="A13:G13"/>
    <mergeCell ref="A14:G14"/>
    <mergeCell ref="A15:G15"/>
    <mergeCell ref="A30:C30"/>
    <mergeCell ref="A31:C31"/>
    <mergeCell ref="A32:C32"/>
    <mergeCell ref="A33:C33"/>
    <mergeCell ref="A23:G23"/>
    <mergeCell ref="A25:G25"/>
    <mergeCell ref="A26:G26"/>
    <mergeCell ref="A28:C29"/>
    <mergeCell ref="D28:D29"/>
    <mergeCell ref="E28:G28"/>
    <mergeCell ref="A34:C34"/>
    <mergeCell ref="A35:C35"/>
    <mergeCell ref="A42:C42"/>
    <mergeCell ref="A36:C36"/>
    <mergeCell ref="A37:C37"/>
    <mergeCell ref="A38:C38"/>
    <mergeCell ref="A39:C39"/>
    <mergeCell ref="A40:C40"/>
    <mergeCell ref="A41:C41"/>
    <mergeCell ref="A43:G43"/>
    <mergeCell ref="A44:G44"/>
    <mergeCell ref="A45:A46"/>
    <mergeCell ref="B45:B46"/>
    <mergeCell ref="C45:C46"/>
    <mergeCell ref="D45:D46"/>
    <mergeCell ref="E45:G45"/>
    <mergeCell ref="A50:G50"/>
    <mergeCell ref="A52:G52"/>
    <mergeCell ref="A54:G54"/>
    <mergeCell ref="A55:A56"/>
    <mergeCell ref="B55:B56"/>
    <mergeCell ref="E55:G55"/>
    <mergeCell ref="A69:G69"/>
    <mergeCell ref="A70:A71"/>
    <mergeCell ref="B70:B71"/>
    <mergeCell ref="E70:G70"/>
    <mergeCell ref="A59:G59"/>
    <mergeCell ref="A60:A61"/>
    <mergeCell ref="B60:B61"/>
    <mergeCell ref="E60:G60"/>
    <mergeCell ref="A84:A85"/>
    <mergeCell ref="B84:B85"/>
    <mergeCell ref="E84:G84"/>
    <mergeCell ref="A78:G78"/>
    <mergeCell ref="A80:G80"/>
    <mergeCell ref="A82:G82"/>
  </mergeCells>
  <printOptions horizontalCentered="1"/>
  <pageMargins left="0.3937007874015748" right="0.3937007874015748" top="0.3937007874015748" bottom="0.3937007874015748" header="0.3937007874015748" footer="0.3937007874015748"/>
  <pageSetup horizontalDpi="300" verticalDpi="300" orientation="landscape" paperSize="9" scale="97" r:id="rId1"/>
</worksheet>
</file>

<file path=xl/worksheets/sheet28.xml><?xml version="1.0" encoding="utf-8"?>
<worksheet xmlns="http://schemas.openxmlformats.org/spreadsheetml/2006/main" xmlns:r="http://schemas.openxmlformats.org/officeDocument/2006/relationships">
  <dimension ref="A1:G66"/>
  <sheetViews>
    <sheetView view="pageBreakPreview" zoomScaleSheetLayoutView="100" zoomScalePageLayoutView="0" workbookViewId="0" topLeftCell="A40">
      <selection activeCell="L51" sqref="L51"/>
    </sheetView>
  </sheetViews>
  <sheetFormatPr defaultColWidth="9.140625" defaultRowHeight="12.75"/>
  <cols>
    <col min="1" max="1" width="31.57421875" style="269" customWidth="1"/>
    <col min="2" max="2" width="13.28125" style="269" customWidth="1"/>
    <col min="3" max="3" width="14.421875" style="270" customWidth="1"/>
    <col min="4" max="4" width="15.8515625" style="270" customWidth="1"/>
    <col min="5" max="5" width="18.140625" style="270" customWidth="1"/>
    <col min="6" max="6" width="19.00390625" style="270" customWidth="1"/>
    <col min="7" max="7" width="21.7109375" style="270" customWidth="1"/>
  </cols>
  <sheetData>
    <row r="1" spans="1:7" ht="15.75">
      <c r="A1" s="417"/>
      <c r="B1" s="417"/>
      <c r="C1" s="417"/>
      <c r="D1"/>
      <c r="E1" s="414" t="s">
        <v>15</v>
      </c>
      <c r="F1" s="414"/>
      <c r="G1" s="414"/>
    </row>
    <row r="2" spans="1:7" ht="15.75">
      <c r="A2" s="417"/>
      <c r="B2" s="417"/>
      <c r="C2" s="417"/>
      <c r="D2"/>
      <c r="E2" s="93" t="s">
        <v>411</v>
      </c>
      <c r="F2" s="93"/>
      <c r="G2" s="93"/>
    </row>
    <row r="3" spans="1:7" ht="15.75">
      <c r="A3" s="417"/>
      <c r="B3" s="417"/>
      <c r="C3" s="417"/>
      <c r="D3"/>
      <c r="E3" s="93" t="s">
        <v>412</v>
      </c>
      <c r="F3" s="93"/>
      <c r="G3" s="93"/>
    </row>
    <row r="4" spans="1:7" ht="15.75">
      <c r="A4" s="417"/>
      <c r="B4" s="417"/>
      <c r="C4" s="417"/>
      <c r="D4"/>
      <c r="E4" s="414" t="s">
        <v>426</v>
      </c>
      <c r="F4" s="414"/>
      <c r="G4" s="414"/>
    </row>
    <row r="5" spans="1:7" ht="15.75">
      <c r="A5" s="417"/>
      <c r="B5" s="417"/>
      <c r="C5" s="417"/>
      <c r="D5"/>
      <c r="E5" s="414"/>
      <c r="F5" s="414"/>
      <c r="G5" s="414"/>
    </row>
    <row r="6" spans="1:7" ht="15.75">
      <c r="A6" s="272"/>
      <c r="B6" s="272"/>
      <c r="C6" s="316" t="s">
        <v>18</v>
      </c>
      <c r="D6" s="316"/>
      <c r="E6" s="316"/>
      <c r="F6" s="316"/>
      <c r="G6" s="316"/>
    </row>
    <row r="7" spans="1:7" ht="15.75">
      <c r="A7" s="272"/>
      <c r="B7" s="354" t="s">
        <v>393</v>
      </c>
      <c r="C7" s="354"/>
      <c r="D7" s="354"/>
      <c r="E7" s="354"/>
      <c r="F7" s="273"/>
      <c r="G7" s="273"/>
    </row>
    <row r="8" spans="1:7" ht="15.75">
      <c r="A8" s="272"/>
      <c r="B8" s="274" t="s">
        <v>20</v>
      </c>
      <c r="C8" s="274"/>
      <c r="D8" s="274"/>
      <c r="E8" s="274"/>
      <c r="F8" s="274"/>
      <c r="G8" s="274"/>
    </row>
    <row r="9" spans="1:7" ht="15.75">
      <c r="A9" s="272"/>
      <c r="B9" s="316"/>
      <c r="C9" s="316" t="s">
        <v>21</v>
      </c>
      <c r="D9" s="316"/>
      <c r="E9" s="316"/>
      <c r="F9" s="316"/>
      <c r="G9" s="316"/>
    </row>
    <row r="10" spans="1:7" ht="34.5" customHeight="1">
      <c r="A10" s="503" t="s">
        <v>394</v>
      </c>
      <c r="B10" s="503"/>
      <c r="C10" s="503"/>
      <c r="D10" s="503"/>
      <c r="E10" s="503"/>
      <c r="F10" s="503"/>
      <c r="G10" s="503"/>
    </row>
    <row r="11" spans="1:7" ht="15.75">
      <c r="A11" s="272" t="s">
        <v>107</v>
      </c>
      <c r="B11" s="355"/>
      <c r="C11" s="355"/>
      <c r="D11" s="355"/>
      <c r="E11" s="355"/>
      <c r="F11" s="355"/>
      <c r="G11" s="276"/>
    </row>
    <row r="12" spans="1:7" ht="83.25" customHeight="1">
      <c r="A12" s="496" t="s">
        <v>514</v>
      </c>
      <c r="B12" s="496"/>
      <c r="C12" s="496"/>
      <c r="D12" s="496"/>
      <c r="E12" s="496"/>
      <c r="F12" s="496"/>
      <c r="G12" s="496"/>
    </row>
    <row r="13" spans="1:7" ht="15.75">
      <c r="A13" s="317" t="s">
        <v>361</v>
      </c>
      <c r="B13" s="278"/>
      <c r="C13" s="278"/>
      <c r="D13" s="278"/>
      <c r="E13" s="278"/>
      <c r="F13" s="278"/>
      <c r="G13" s="278"/>
    </row>
    <row r="14" spans="1:7" ht="15.75">
      <c r="A14" s="499" t="s">
        <v>395</v>
      </c>
      <c r="B14" s="499"/>
      <c r="C14" s="499"/>
      <c r="D14" s="499"/>
      <c r="E14" s="499"/>
      <c r="F14" s="499"/>
      <c r="G14" s="499"/>
    </row>
    <row r="15" spans="1:7" ht="15.75">
      <c r="A15" s="317" t="s">
        <v>362</v>
      </c>
      <c r="B15" s="278"/>
      <c r="C15" s="278"/>
      <c r="D15" s="278"/>
      <c r="E15" s="278"/>
      <c r="F15" s="278"/>
      <c r="G15" s="278"/>
    </row>
    <row r="16" spans="1:7" ht="15.75">
      <c r="A16" s="317" t="s">
        <v>363</v>
      </c>
      <c r="B16" s="278"/>
      <c r="C16" s="278"/>
      <c r="D16" s="278"/>
      <c r="E16" s="278"/>
      <c r="F16" s="278"/>
      <c r="G16" s="278"/>
    </row>
    <row r="17" spans="1:7" ht="37.5" customHeight="1">
      <c r="A17" s="496" t="s">
        <v>515</v>
      </c>
      <c r="B17" s="496"/>
      <c r="C17" s="496"/>
      <c r="D17" s="496"/>
      <c r="E17" s="496"/>
      <c r="F17" s="496"/>
      <c r="G17" s="496"/>
    </row>
    <row r="18" spans="1:7" ht="15.75">
      <c r="A18" s="356" t="s">
        <v>396</v>
      </c>
      <c r="B18" s="272"/>
      <c r="C18" s="272"/>
      <c r="D18" s="272"/>
      <c r="E18" s="272"/>
      <c r="F18" s="272"/>
      <c r="G18" s="272"/>
    </row>
    <row r="19" spans="1:7" ht="15.75">
      <c r="A19" s="539" t="s">
        <v>30</v>
      </c>
      <c r="B19" s="539"/>
      <c r="C19" s="539"/>
      <c r="D19" s="539" t="s">
        <v>31</v>
      </c>
      <c r="E19" s="539" t="s">
        <v>34</v>
      </c>
      <c r="F19" s="539"/>
      <c r="G19" s="539"/>
    </row>
    <row r="20" spans="1:7" ht="15.75">
      <c r="A20" s="539"/>
      <c r="B20" s="539"/>
      <c r="C20" s="539"/>
      <c r="D20" s="539"/>
      <c r="E20" s="279" t="s">
        <v>35</v>
      </c>
      <c r="F20" s="279" t="s">
        <v>36</v>
      </c>
      <c r="G20" s="279" t="s">
        <v>37</v>
      </c>
    </row>
    <row r="21" spans="1:7" s="432" customFormat="1" ht="39" customHeight="1">
      <c r="A21" s="680" t="s">
        <v>397</v>
      </c>
      <c r="B21" s="680"/>
      <c r="C21" s="680"/>
      <c r="D21" s="357" t="s">
        <v>38</v>
      </c>
      <c r="E21" s="357">
        <v>100</v>
      </c>
      <c r="F21" s="357">
        <v>100</v>
      </c>
      <c r="G21" s="357">
        <v>100</v>
      </c>
    </row>
    <row r="22" spans="1:7" s="444" customFormat="1" ht="35.25" customHeight="1">
      <c r="A22" s="681" t="s">
        <v>398</v>
      </c>
      <c r="B22" s="681"/>
      <c r="C22" s="681"/>
      <c r="D22" s="681"/>
      <c r="E22" s="681"/>
      <c r="F22" s="681"/>
      <c r="G22" s="681"/>
    </row>
    <row r="23" spans="1:7" ht="15.75">
      <c r="A23" s="539" t="s">
        <v>180</v>
      </c>
      <c r="B23" s="539" t="s">
        <v>31</v>
      </c>
      <c r="C23" s="539" t="s">
        <v>32</v>
      </c>
      <c r="D23" s="539" t="s">
        <v>33</v>
      </c>
      <c r="E23" s="539" t="s">
        <v>34</v>
      </c>
      <c r="F23" s="539"/>
      <c r="G23" s="539"/>
    </row>
    <row r="24" spans="1:7" ht="15.75">
      <c r="A24" s="539"/>
      <c r="B24" s="539"/>
      <c r="C24" s="539"/>
      <c r="D24" s="539"/>
      <c r="E24" s="279" t="s">
        <v>35</v>
      </c>
      <c r="F24" s="279" t="s">
        <v>36</v>
      </c>
      <c r="G24" s="279" t="s">
        <v>37</v>
      </c>
    </row>
    <row r="25" spans="1:7" ht="34.5" customHeight="1">
      <c r="A25" s="358" t="s">
        <v>47</v>
      </c>
      <c r="B25" s="293" t="s">
        <v>48</v>
      </c>
      <c r="C25" s="298">
        <f>C43</f>
        <v>10714</v>
      </c>
      <c r="D25" s="298">
        <f>D43</f>
        <v>14598</v>
      </c>
      <c r="E25" s="298">
        <f>E43</f>
        <v>65441</v>
      </c>
      <c r="F25" s="298">
        <f>F43</f>
        <v>64432</v>
      </c>
      <c r="G25" s="298">
        <f>G43</f>
        <v>64432</v>
      </c>
    </row>
    <row r="26" spans="1:7" ht="37.5" customHeight="1">
      <c r="A26" s="358" t="s">
        <v>49</v>
      </c>
      <c r="B26" s="293" t="s">
        <v>48</v>
      </c>
      <c r="C26" s="298">
        <f>C60</f>
        <v>178884</v>
      </c>
      <c r="D26" s="298">
        <f>D60</f>
        <v>175197</v>
      </c>
      <c r="E26" s="298">
        <f>E60</f>
        <v>176100</v>
      </c>
      <c r="F26" s="298">
        <f>F60</f>
        <v>177043</v>
      </c>
      <c r="G26" s="298">
        <f>G60</f>
        <v>178029</v>
      </c>
    </row>
    <row r="27" spans="1:7" ht="43.5" customHeight="1">
      <c r="A27" s="359" t="s">
        <v>58</v>
      </c>
      <c r="B27" s="291" t="s">
        <v>116</v>
      </c>
      <c r="C27" s="292">
        <f>SUM(C25:C26)</f>
        <v>189598</v>
      </c>
      <c r="D27" s="292">
        <f>SUM(D25:D26)</f>
        <v>189795</v>
      </c>
      <c r="E27" s="292">
        <f>SUM(E25:E26)</f>
        <v>241541</v>
      </c>
      <c r="F27" s="292">
        <f>SUM(F25:F26)</f>
        <v>241475</v>
      </c>
      <c r="G27" s="292">
        <f>SUM(G25:G26)</f>
        <v>242461</v>
      </c>
    </row>
    <row r="28" spans="1:7" ht="12.75">
      <c r="A28"/>
      <c r="B28"/>
      <c r="C28"/>
      <c r="D28"/>
      <c r="E28"/>
      <c r="F28"/>
      <c r="G28"/>
    </row>
    <row r="29" spans="1:7" ht="15.75">
      <c r="A29" s="317" t="s">
        <v>361</v>
      </c>
      <c r="B29" s="278"/>
      <c r="C29" s="278"/>
      <c r="D29" s="278"/>
      <c r="E29" s="278"/>
      <c r="F29" s="278"/>
      <c r="G29" s="278"/>
    </row>
    <row r="30" spans="1:7" ht="15.75">
      <c r="A30" s="317" t="s">
        <v>272</v>
      </c>
      <c r="B30" s="278"/>
      <c r="C30" s="278"/>
      <c r="D30" s="278"/>
      <c r="E30" s="278"/>
      <c r="F30" s="278"/>
      <c r="G30" s="278"/>
    </row>
    <row r="31" spans="1:7" ht="15.75">
      <c r="A31" s="317" t="s">
        <v>362</v>
      </c>
      <c r="B31" s="278"/>
      <c r="C31" s="278"/>
      <c r="D31" s="278"/>
      <c r="E31" s="278"/>
      <c r="F31" s="278"/>
      <c r="G31" s="278"/>
    </row>
    <row r="32" spans="1:7" ht="15.75">
      <c r="A32" s="317" t="s">
        <v>363</v>
      </c>
      <c r="B32" s="278"/>
      <c r="C32" s="278"/>
      <c r="D32" s="278"/>
      <c r="E32" s="278"/>
      <c r="F32" s="278"/>
      <c r="G32" s="278"/>
    </row>
    <row r="33" spans="1:7" ht="51.75" customHeight="1">
      <c r="A33" s="496" t="s">
        <v>399</v>
      </c>
      <c r="B33" s="496"/>
      <c r="C33" s="496"/>
      <c r="D33" s="496"/>
      <c r="E33" s="496"/>
      <c r="F33" s="496"/>
      <c r="G33" s="496"/>
    </row>
    <row r="34" spans="1:7" ht="35.25" customHeight="1">
      <c r="A34" s="530" t="s">
        <v>54</v>
      </c>
      <c r="B34" s="497" t="s">
        <v>31</v>
      </c>
      <c r="C34" s="293" t="s">
        <v>42</v>
      </c>
      <c r="D34" s="293" t="s">
        <v>43</v>
      </c>
      <c r="E34" s="497" t="s">
        <v>44</v>
      </c>
      <c r="F34" s="497"/>
      <c r="G34" s="497"/>
    </row>
    <row r="35" spans="1:7" ht="21.75" customHeight="1">
      <c r="A35" s="531"/>
      <c r="B35" s="497"/>
      <c r="C35" s="293" t="s">
        <v>45</v>
      </c>
      <c r="D35" s="293" t="s">
        <v>46</v>
      </c>
      <c r="E35" s="293" t="s">
        <v>35</v>
      </c>
      <c r="F35" s="293" t="s">
        <v>36</v>
      </c>
      <c r="G35" s="293" t="s">
        <v>37</v>
      </c>
    </row>
    <row r="36" spans="1:7" ht="36.75" customHeight="1">
      <c r="A36" s="343" t="s">
        <v>400</v>
      </c>
      <c r="B36" s="293" t="s">
        <v>63</v>
      </c>
      <c r="C36" s="293">
        <v>340</v>
      </c>
      <c r="D36" s="293">
        <v>349</v>
      </c>
      <c r="E36" s="293">
        <v>335</v>
      </c>
      <c r="F36" s="293">
        <v>317</v>
      </c>
      <c r="G36" s="293">
        <v>317</v>
      </c>
    </row>
    <row r="37" spans="1:7" ht="12.75">
      <c r="A37"/>
      <c r="B37"/>
      <c r="C37"/>
      <c r="D37"/>
      <c r="E37"/>
      <c r="F37"/>
      <c r="G37"/>
    </row>
    <row r="38" spans="1:7" ht="32.25" customHeight="1">
      <c r="A38" s="530" t="s">
        <v>55</v>
      </c>
      <c r="B38" s="497" t="s">
        <v>31</v>
      </c>
      <c r="C38" s="293" t="s">
        <v>42</v>
      </c>
      <c r="D38" s="293" t="s">
        <v>43</v>
      </c>
      <c r="E38" s="497" t="s">
        <v>44</v>
      </c>
      <c r="F38" s="497"/>
      <c r="G38" s="497"/>
    </row>
    <row r="39" spans="1:7" ht="23.25" customHeight="1">
      <c r="A39" s="531"/>
      <c r="B39" s="497"/>
      <c r="C39" s="293" t="s">
        <v>45</v>
      </c>
      <c r="D39" s="293" t="s">
        <v>46</v>
      </c>
      <c r="E39" s="293" t="s">
        <v>35</v>
      </c>
      <c r="F39" s="293" t="s">
        <v>36</v>
      </c>
      <c r="G39" s="293" t="s">
        <v>37</v>
      </c>
    </row>
    <row r="40" spans="1:7" ht="37.5" customHeight="1">
      <c r="A40" s="297" t="s">
        <v>47</v>
      </c>
      <c r="B40" s="293" t="s">
        <v>48</v>
      </c>
      <c r="C40" s="298">
        <f>SUM(C41:C42)</f>
        <v>10714</v>
      </c>
      <c r="D40" s="298">
        <f>SUM(D41:D42)</f>
        <v>14598</v>
      </c>
      <c r="E40" s="298">
        <f>SUM(E41:E42)</f>
        <v>65441</v>
      </c>
      <c r="F40" s="298">
        <f>SUM(F41:F42)</f>
        <v>64432</v>
      </c>
      <c r="G40" s="298">
        <f>SUM(G41:G42)</f>
        <v>64432</v>
      </c>
    </row>
    <row r="41" spans="1:7" ht="30.75" customHeight="1">
      <c r="A41" s="297" t="s">
        <v>273</v>
      </c>
      <c r="B41" s="293" t="s">
        <v>48</v>
      </c>
      <c r="C41" s="122">
        <v>6969</v>
      </c>
      <c r="D41" s="298">
        <v>9498</v>
      </c>
      <c r="E41" s="298">
        <v>47064</v>
      </c>
      <c r="F41" s="298">
        <v>47064</v>
      </c>
      <c r="G41" s="298">
        <v>47064</v>
      </c>
    </row>
    <row r="42" spans="1:7" ht="25.5" customHeight="1">
      <c r="A42" s="297" t="s">
        <v>76</v>
      </c>
      <c r="B42" s="293" t="s">
        <v>48</v>
      </c>
      <c r="C42" s="122">
        <v>3745</v>
      </c>
      <c r="D42" s="122">
        <v>5100</v>
      </c>
      <c r="E42" s="298">
        <v>18377</v>
      </c>
      <c r="F42" s="298">
        <v>17368</v>
      </c>
      <c r="G42" s="298">
        <v>17368</v>
      </c>
    </row>
    <row r="43" spans="1:7" ht="38.25" customHeight="1">
      <c r="A43" s="290" t="s">
        <v>58</v>
      </c>
      <c r="B43" s="291" t="s">
        <v>48</v>
      </c>
      <c r="C43" s="292">
        <f>SUM(C40)</f>
        <v>10714</v>
      </c>
      <c r="D43" s="292">
        <f>SUM(D40)</f>
        <v>14598</v>
      </c>
      <c r="E43" s="292">
        <f>SUM(E40)</f>
        <v>65441</v>
      </c>
      <c r="F43" s="292">
        <f>SUM(F40)</f>
        <v>64432</v>
      </c>
      <c r="G43" s="292">
        <f>SUM(G40)</f>
        <v>64432</v>
      </c>
    </row>
    <row r="44" spans="1:7" ht="5.25" customHeight="1">
      <c r="A44" s="323"/>
      <c r="B44" s="323"/>
      <c r="C44" s="299"/>
      <c r="D44" s="300"/>
      <c r="E44" s="300"/>
      <c r="F44" s="300"/>
      <c r="G44" s="300"/>
    </row>
    <row r="45" spans="1:7" ht="17.25" customHeight="1">
      <c r="A45" s="503" t="s">
        <v>109</v>
      </c>
      <c r="B45" s="503"/>
      <c r="C45" s="503"/>
      <c r="D45" s="503"/>
      <c r="E45" s="503"/>
      <c r="F45" s="503"/>
      <c r="G45" s="503"/>
    </row>
    <row r="46" spans="1:7" s="348" customFormat="1" ht="15.75">
      <c r="A46" s="346" t="s">
        <v>274</v>
      </c>
      <c r="B46" s="347"/>
      <c r="C46" s="347"/>
      <c r="D46" s="347"/>
      <c r="E46" s="347"/>
      <c r="F46" s="347"/>
      <c r="G46" s="347"/>
    </row>
    <row r="47" spans="1:7" ht="34.5" customHeight="1">
      <c r="A47" s="496" t="s">
        <v>275</v>
      </c>
      <c r="B47" s="496"/>
      <c r="C47" s="496"/>
      <c r="D47" s="496"/>
      <c r="E47" s="496"/>
      <c r="F47" s="496"/>
      <c r="G47" s="496"/>
    </row>
    <row r="48" spans="1:7" ht="3" customHeight="1">
      <c r="A48"/>
      <c r="B48"/>
      <c r="C48"/>
      <c r="D48"/>
      <c r="E48"/>
      <c r="F48"/>
      <c r="G48"/>
    </row>
    <row r="49" spans="1:7" ht="54.75" customHeight="1">
      <c r="A49" s="496" t="s">
        <v>401</v>
      </c>
      <c r="B49" s="496"/>
      <c r="C49" s="496"/>
      <c r="D49" s="496"/>
      <c r="E49" s="496"/>
      <c r="F49" s="496"/>
      <c r="G49" s="496"/>
    </row>
    <row r="50" spans="1:7" ht="15.75">
      <c r="A50" s="277"/>
      <c r="B50" s="275"/>
      <c r="C50" s="275"/>
      <c r="D50" s="275"/>
      <c r="E50" s="275"/>
      <c r="F50" s="275"/>
      <c r="G50" s="275"/>
    </row>
    <row r="51" spans="1:7" ht="30" customHeight="1">
      <c r="A51" s="497" t="s">
        <v>54</v>
      </c>
      <c r="B51" s="497" t="s">
        <v>31</v>
      </c>
      <c r="C51" s="293" t="s">
        <v>42</v>
      </c>
      <c r="D51" s="293" t="s">
        <v>43</v>
      </c>
      <c r="E51" s="497" t="s">
        <v>44</v>
      </c>
      <c r="F51" s="497"/>
      <c r="G51" s="497"/>
    </row>
    <row r="52" spans="1:7" ht="15.75">
      <c r="A52" s="497"/>
      <c r="B52" s="497"/>
      <c r="C52" s="293" t="s">
        <v>45</v>
      </c>
      <c r="D52" s="293" t="s">
        <v>46</v>
      </c>
      <c r="E52" s="293" t="s">
        <v>35</v>
      </c>
      <c r="F52" s="293" t="s">
        <v>36</v>
      </c>
      <c r="G52" s="293" t="s">
        <v>37</v>
      </c>
    </row>
    <row r="53" spans="1:7" ht="20.25" customHeight="1">
      <c r="A53" s="343" t="s">
        <v>402</v>
      </c>
      <c r="B53" s="293" t="s">
        <v>63</v>
      </c>
      <c r="C53" s="293">
        <v>139</v>
      </c>
      <c r="D53" s="293">
        <v>139</v>
      </c>
      <c r="E53" s="293">
        <v>139</v>
      </c>
      <c r="F53" s="293">
        <v>139</v>
      </c>
      <c r="G53" s="293">
        <v>139</v>
      </c>
    </row>
    <row r="54" spans="1:7" ht="24" customHeight="1">
      <c r="A54" s="343" t="s">
        <v>403</v>
      </c>
      <c r="B54" s="293" t="s">
        <v>63</v>
      </c>
      <c r="C54" s="293">
        <v>129</v>
      </c>
      <c r="D54" s="293">
        <v>127</v>
      </c>
      <c r="E54" s="293">
        <v>185</v>
      </c>
      <c r="F54" s="293">
        <v>139</v>
      </c>
      <c r="G54" s="293">
        <v>139</v>
      </c>
    </row>
    <row r="55" spans="1:7" ht="32.25" customHeight="1">
      <c r="A55" s="343" t="s">
        <v>404</v>
      </c>
      <c r="B55" s="293" t="s">
        <v>63</v>
      </c>
      <c r="C55" s="293">
        <v>425</v>
      </c>
      <c r="D55" s="293">
        <v>436</v>
      </c>
      <c r="E55" s="360">
        <v>418.83</v>
      </c>
      <c r="F55" s="360">
        <v>395.83</v>
      </c>
      <c r="G55" s="360">
        <v>395.83</v>
      </c>
    </row>
    <row r="56" spans="1:7" ht="15.75">
      <c r="A56" s="275"/>
      <c r="B56" s="275"/>
      <c r="C56" s="275"/>
      <c r="D56" s="275"/>
      <c r="E56" s="275"/>
      <c r="F56" s="275"/>
      <c r="G56" s="275"/>
    </row>
    <row r="57" spans="1:7" ht="31.5">
      <c r="A57" s="497" t="s">
        <v>55</v>
      </c>
      <c r="B57" s="497" t="s">
        <v>31</v>
      </c>
      <c r="C57" s="293" t="s">
        <v>42</v>
      </c>
      <c r="D57" s="293" t="s">
        <v>43</v>
      </c>
      <c r="E57" s="497" t="s">
        <v>44</v>
      </c>
      <c r="F57" s="497"/>
      <c r="G57" s="497"/>
    </row>
    <row r="58" spans="1:7" ht="15.75">
      <c r="A58" s="497"/>
      <c r="B58" s="497"/>
      <c r="C58" s="293" t="s">
        <v>45</v>
      </c>
      <c r="D58" s="293" t="s">
        <v>46</v>
      </c>
      <c r="E58" s="293" t="s">
        <v>35</v>
      </c>
      <c r="F58" s="293" t="s">
        <v>36</v>
      </c>
      <c r="G58" s="293" t="s">
        <v>37</v>
      </c>
    </row>
    <row r="59" spans="1:7" ht="34.5" customHeight="1">
      <c r="A59" s="301" t="s">
        <v>49</v>
      </c>
      <c r="B59" s="293" t="s">
        <v>48</v>
      </c>
      <c r="C59" s="122">
        <v>178884</v>
      </c>
      <c r="D59" s="298">
        <v>175197</v>
      </c>
      <c r="E59" s="298">
        <v>176100</v>
      </c>
      <c r="F59" s="298">
        <v>177043</v>
      </c>
      <c r="G59" s="298">
        <v>178029</v>
      </c>
    </row>
    <row r="60" spans="1:7" ht="37.5" customHeight="1">
      <c r="A60" s="290" t="s">
        <v>58</v>
      </c>
      <c r="B60" s="291" t="s">
        <v>48</v>
      </c>
      <c r="C60" s="292">
        <f>SUM(C59)</f>
        <v>178884</v>
      </c>
      <c r="D60" s="292">
        <f>SUM(D59)</f>
        <v>175197</v>
      </c>
      <c r="E60" s="292">
        <f>SUM(E59)</f>
        <v>176100</v>
      </c>
      <c r="F60" s="292">
        <f>SUM(F59)</f>
        <v>177043</v>
      </c>
      <c r="G60" s="292">
        <f>SUM(G59)</f>
        <v>178029</v>
      </c>
    </row>
    <row r="61" spans="1:7" ht="15.75">
      <c r="A61" s="361"/>
      <c r="B61" s="361"/>
      <c r="C61" s="272"/>
      <c r="D61" s="272"/>
      <c r="E61" s="272"/>
      <c r="F61" s="272"/>
      <c r="G61" s="272"/>
    </row>
    <row r="62" spans="1:7" ht="15.75">
      <c r="A62" s="361"/>
      <c r="B62" s="361"/>
      <c r="C62" s="272"/>
      <c r="D62" s="272"/>
      <c r="E62" s="272"/>
      <c r="F62" s="272"/>
      <c r="G62" s="272"/>
    </row>
    <row r="63" spans="1:7" ht="15.75">
      <c r="A63" s="361"/>
      <c r="B63" s="361"/>
      <c r="C63" s="272"/>
      <c r="D63" s="272"/>
      <c r="E63" s="272"/>
      <c r="F63" s="272"/>
      <c r="G63" s="272"/>
    </row>
    <row r="64" spans="1:7" ht="15.75">
      <c r="A64" s="361"/>
      <c r="B64" s="361"/>
      <c r="C64" s="272"/>
      <c r="D64" s="272"/>
      <c r="E64" s="272"/>
      <c r="F64" s="272"/>
      <c r="G64" s="272"/>
    </row>
    <row r="65" spans="1:7" ht="15.75">
      <c r="A65" s="361"/>
      <c r="B65" s="361"/>
      <c r="C65" s="272"/>
      <c r="D65" s="272"/>
      <c r="E65" s="272"/>
      <c r="F65" s="272"/>
      <c r="G65" s="272"/>
    </row>
    <row r="66" spans="1:7" ht="15.75">
      <c r="A66" s="361"/>
      <c r="B66" s="361"/>
      <c r="C66" s="272"/>
      <c r="D66" s="272"/>
      <c r="E66" s="272"/>
      <c r="F66" s="272"/>
      <c r="G66" s="272"/>
    </row>
  </sheetData>
  <sheetProtection/>
  <mergeCells count="30">
    <mergeCell ref="A57:A58"/>
    <mergeCell ref="B57:B58"/>
    <mergeCell ref="E57:G57"/>
    <mergeCell ref="A45:G45"/>
    <mergeCell ref="A47:G47"/>
    <mergeCell ref="A49:G49"/>
    <mergeCell ref="A51:A52"/>
    <mergeCell ref="B51:B52"/>
    <mergeCell ref="E51:G51"/>
    <mergeCell ref="A33:G33"/>
    <mergeCell ref="A34:A35"/>
    <mergeCell ref="B34:B35"/>
    <mergeCell ref="E34:G34"/>
    <mergeCell ref="A38:A39"/>
    <mergeCell ref="B38:B39"/>
    <mergeCell ref="E38:G38"/>
    <mergeCell ref="A21:C21"/>
    <mergeCell ref="A22:G22"/>
    <mergeCell ref="A23:A24"/>
    <mergeCell ref="B23:B24"/>
    <mergeCell ref="C23:C24"/>
    <mergeCell ref="D23:D24"/>
    <mergeCell ref="E23:G23"/>
    <mergeCell ref="A10:G10"/>
    <mergeCell ref="A12:G12"/>
    <mergeCell ref="A14:G14"/>
    <mergeCell ref="A17:G17"/>
    <mergeCell ref="A19:C20"/>
    <mergeCell ref="D19:D20"/>
    <mergeCell ref="E19:G19"/>
  </mergeCell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V65"/>
  <sheetViews>
    <sheetView view="pageBreakPreview" zoomScaleSheetLayoutView="100" zoomScalePageLayoutView="0" workbookViewId="0" topLeftCell="A1">
      <selection activeCell="A34" sqref="A34"/>
    </sheetView>
  </sheetViews>
  <sheetFormatPr defaultColWidth="9.140625" defaultRowHeight="12.75"/>
  <cols>
    <col min="1" max="1" width="46.421875" style="1" customWidth="1"/>
    <col min="2" max="2" width="11.7109375" style="1" customWidth="1"/>
    <col min="3" max="3" width="17.7109375" style="2" customWidth="1"/>
    <col min="4" max="4" width="17.57421875" style="2" customWidth="1"/>
    <col min="5" max="5" width="14.28125" style="2" customWidth="1"/>
    <col min="6" max="6" width="11.8515625" style="2" customWidth="1"/>
    <col min="7" max="7" width="11.421875" style="2" customWidth="1"/>
    <col min="8" max="16384" width="9.140625" style="2" customWidth="1"/>
  </cols>
  <sheetData>
    <row r="1" s="93" customFormat="1" ht="15.75">
      <c r="D1" s="93" t="s">
        <v>105</v>
      </c>
    </row>
    <row r="2" s="93" customFormat="1" ht="15.75">
      <c r="D2" s="93" t="s">
        <v>16</v>
      </c>
    </row>
    <row r="3" s="93" customFormat="1" ht="15.75">
      <c r="D3" s="93" t="s">
        <v>17</v>
      </c>
    </row>
    <row r="4" spans="4:7" s="93" customFormat="1" ht="15" customHeight="1">
      <c r="D4" s="92" t="s">
        <v>501</v>
      </c>
      <c r="F4" s="92"/>
      <c r="G4" s="92"/>
    </row>
    <row r="5" spans="1:7" ht="15.75">
      <c r="A5" s="110"/>
      <c r="B5" s="110"/>
      <c r="C5" s="110"/>
      <c r="D5" s="93"/>
      <c r="E5" s="93"/>
      <c r="F5" s="93"/>
      <c r="G5" s="93"/>
    </row>
    <row r="6" spans="1:7" ht="15.75">
      <c r="A6" s="110"/>
      <c r="B6" s="110"/>
      <c r="C6" s="110"/>
      <c r="D6" s="93" t="s">
        <v>15</v>
      </c>
      <c r="E6" s="93"/>
      <c r="F6" s="93"/>
      <c r="G6" s="93"/>
    </row>
    <row r="7" spans="1:7" ht="15.75">
      <c r="A7" s="110"/>
      <c r="B7" s="110"/>
      <c r="C7" s="110"/>
      <c r="D7" s="93" t="s">
        <v>411</v>
      </c>
      <c r="E7" s="93"/>
      <c r="F7" s="93"/>
      <c r="G7" s="93"/>
    </row>
    <row r="8" spans="1:7" ht="15.75">
      <c r="A8" s="110"/>
      <c r="B8" s="110"/>
      <c r="C8" s="110"/>
      <c r="D8" s="92" t="s">
        <v>412</v>
      </c>
      <c r="E8" s="93"/>
      <c r="F8" s="92"/>
      <c r="G8" s="92"/>
    </row>
    <row r="9" spans="1:7" ht="15.75">
      <c r="A9" s="110"/>
      <c r="B9" s="110"/>
      <c r="C9" s="110"/>
      <c r="D9" s="93" t="s">
        <v>426</v>
      </c>
      <c r="E9" s="93"/>
      <c r="F9" s="93"/>
      <c r="G9" s="93"/>
    </row>
    <row r="10" s="11" customFormat="1" ht="15.75"/>
    <row r="11" spans="1:256" s="16" customFormat="1" ht="15.75">
      <c r="A11" s="599" t="s">
        <v>18</v>
      </c>
      <c r="B11" s="599"/>
      <c r="C11" s="599"/>
      <c r="D11" s="599"/>
      <c r="E11" s="599"/>
      <c r="F11" s="599"/>
      <c r="G11" s="599"/>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6" customFormat="1" ht="15.75">
      <c r="A12" s="600" t="s">
        <v>19</v>
      </c>
      <c r="B12" s="600"/>
      <c r="C12" s="600"/>
      <c r="D12" s="600"/>
      <c r="E12" s="600"/>
      <c r="F12" s="600"/>
      <c r="G12" s="600"/>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6" customFormat="1" ht="15.75">
      <c r="A13" s="601" t="s">
        <v>20</v>
      </c>
      <c r="B13" s="601"/>
      <c r="C13" s="601"/>
      <c r="D13" s="601"/>
      <c r="E13" s="601"/>
      <c r="F13" s="601"/>
      <c r="G13" s="60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6" customFormat="1" ht="15" customHeight="1">
      <c r="A14" s="599" t="s">
        <v>21</v>
      </c>
      <c r="B14" s="599"/>
      <c r="C14" s="599"/>
      <c r="D14" s="599"/>
      <c r="E14" s="599"/>
      <c r="F14" s="599"/>
      <c r="G14" s="59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2:256" s="16" customFormat="1" ht="15" customHeight="1">
      <c r="B15" s="307"/>
      <c r="C15" s="307"/>
      <c r="D15" s="307"/>
      <c r="E15" s="307"/>
      <c r="F15" s="307"/>
      <c r="G15" s="307"/>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6" customFormat="1" ht="30.75" customHeight="1">
      <c r="A16" s="597" t="s">
        <v>293</v>
      </c>
      <c r="B16" s="597"/>
      <c r="C16" s="597"/>
      <c r="D16" s="597"/>
      <c r="E16" s="597"/>
      <c r="F16" s="597"/>
      <c r="G16" s="597"/>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16" customFormat="1" ht="23.25" customHeight="1">
      <c r="A17" s="24" t="s">
        <v>22</v>
      </c>
      <c r="B17" s="308"/>
      <c r="C17" s="308"/>
      <c r="D17" s="308"/>
      <c r="E17" s="308"/>
      <c r="F17" s="308"/>
      <c r="G17" s="19"/>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16" customFormat="1" ht="93.75" customHeight="1">
      <c r="A18" s="597" t="s">
        <v>509</v>
      </c>
      <c r="B18" s="597"/>
      <c r="C18" s="597"/>
      <c r="D18" s="597"/>
      <c r="E18" s="597"/>
      <c r="F18" s="597"/>
      <c r="G18" s="597"/>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26" customFormat="1" ht="15.75">
      <c r="A19" s="25" t="s">
        <v>24</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27" customFormat="1" ht="17.25" customHeight="1">
      <c r="A20" s="518" t="s">
        <v>25</v>
      </c>
      <c r="B20" s="518"/>
      <c r="C20" s="518"/>
      <c r="D20" s="518"/>
      <c r="E20" s="518"/>
      <c r="F20" s="518"/>
      <c r="G20" s="518"/>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27" customFormat="1" ht="32.25" customHeight="1">
      <c r="A21" s="519" t="s">
        <v>8</v>
      </c>
      <c r="B21" s="519"/>
      <c r="C21" s="519"/>
      <c r="D21" s="519"/>
      <c r="E21" s="519"/>
      <c r="F21" s="519"/>
      <c r="G21" s="519"/>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27" customFormat="1" ht="15.75">
      <c r="A22" s="67" t="s">
        <v>27</v>
      </c>
      <c r="B22" s="26"/>
      <c r="C22" s="26"/>
      <c r="D22" s="26"/>
      <c r="E22" s="26"/>
      <c r="F22" s="26"/>
      <c r="G22" s="26"/>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27" customFormat="1" ht="25.5" customHeight="1">
      <c r="A23" s="519" t="s">
        <v>28</v>
      </c>
      <c r="B23" s="519"/>
      <c r="C23" s="519"/>
      <c r="D23" s="519"/>
      <c r="E23" s="519"/>
      <c r="F23" s="519"/>
      <c r="G23" s="519"/>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16" customFormat="1" ht="40.5" customHeight="1">
      <c r="A24" s="597" t="s">
        <v>294</v>
      </c>
      <c r="B24" s="597"/>
      <c r="C24" s="597"/>
      <c r="D24" s="597"/>
      <c r="E24" s="597"/>
      <c r="F24" s="597"/>
      <c r="G24" s="597"/>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256" s="16" customFormat="1" ht="25.5" customHeight="1">
      <c r="A25" s="31" t="s">
        <v>29</v>
      </c>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s="27" customFormat="1" ht="21" customHeight="1">
      <c r="A26" s="602" t="s">
        <v>30</v>
      </c>
      <c r="B26" s="602" t="s">
        <v>31</v>
      </c>
      <c r="C26" s="602" t="s">
        <v>32</v>
      </c>
      <c r="D26" s="602" t="s">
        <v>33</v>
      </c>
      <c r="E26" s="602" t="s">
        <v>34</v>
      </c>
      <c r="F26" s="602"/>
      <c r="G26" s="602"/>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27" customFormat="1" ht="23.25" customHeight="1">
      <c r="A27" s="602"/>
      <c r="B27" s="602"/>
      <c r="C27" s="602"/>
      <c r="D27" s="602"/>
      <c r="E27" s="33" t="s">
        <v>35</v>
      </c>
      <c r="F27" s="33" t="s">
        <v>36</v>
      </c>
      <c r="G27" s="33" t="s">
        <v>37</v>
      </c>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310" customFormat="1" ht="42.75" customHeight="1">
      <c r="A28" s="309" t="s">
        <v>295</v>
      </c>
      <c r="B28" s="62" t="s">
        <v>113</v>
      </c>
      <c r="C28" s="62">
        <v>173.47</v>
      </c>
      <c r="D28" s="62">
        <v>404.72</v>
      </c>
      <c r="E28" s="62">
        <v>317.79</v>
      </c>
      <c r="F28" s="62">
        <v>317.78</v>
      </c>
      <c r="G28" s="62">
        <v>317.77</v>
      </c>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16" customFormat="1" ht="48.75" customHeight="1">
      <c r="A29" s="597" t="s">
        <v>296</v>
      </c>
      <c r="B29" s="597"/>
      <c r="C29" s="597"/>
      <c r="D29" s="597"/>
      <c r="E29" s="597"/>
      <c r="F29" s="597"/>
      <c r="G29" s="597"/>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16" customFormat="1" ht="25.5" customHeight="1">
      <c r="A30" s="605" t="s">
        <v>40</v>
      </c>
      <c r="B30" s="605"/>
      <c r="C30" s="605"/>
      <c r="D30" s="605"/>
      <c r="E30" s="605"/>
      <c r="F30" s="605"/>
      <c r="G30" s="605"/>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27" customFormat="1" ht="17.25" customHeight="1">
      <c r="A31" s="602" t="s">
        <v>251</v>
      </c>
      <c r="B31" s="602" t="s">
        <v>31</v>
      </c>
      <c r="C31" s="602" t="s">
        <v>32</v>
      </c>
      <c r="D31" s="602" t="s">
        <v>33</v>
      </c>
      <c r="E31" s="602" t="s">
        <v>34</v>
      </c>
      <c r="F31" s="602"/>
      <c r="G31" s="602"/>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27" customFormat="1" ht="24.75" customHeight="1">
      <c r="A32" s="602"/>
      <c r="B32" s="602"/>
      <c r="C32" s="602"/>
      <c r="D32" s="602"/>
      <c r="E32" s="33" t="s">
        <v>35</v>
      </c>
      <c r="F32" s="33" t="s">
        <v>36</v>
      </c>
      <c r="G32" s="33" t="s">
        <v>37</v>
      </c>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27" customFormat="1" ht="31.5">
      <c r="A33" s="311" t="s">
        <v>47</v>
      </c>
      <c r="B33" s="38" t="s">
        <v>48</v>
      </c>
      <c r="C33" s="56">
        <f>C50</f>
        <v>170289</v>
      </c>
      <c r="D33" s="56">
        <f>D50</f>
        <v>238587</v>
      </c>
      <c r="E33" s="56">
        <f>E50</f>
        <v>464112</v>
      </c>
      <c r="F33" s="56">
        <f>F50</f>
        <v>323534</v>
      </c>
      <c r="G33" s="56">
        <f>G50</f>
        <v>357719</v>
      </c>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27" customFormat="1" ht="15.75">
      <c r="A34" s="311" t="s">
        <v>49</v>
      </c>
      <c r="B34" s="38" t="s">
        <v>48</v>
      </c>
      <c r="C34" s="56">
        <f>C65</f>
        <v>164936.3</v>
      </c>
      <c r="D34" s="56">
        <f>D65</f>
        <v>195483</v>
      </c>
      <c r="E34" s="56">
        <f>E65</f>
        <v>200033.2</v>
      </c>
      <c r="F34" s="56">
        <f>F65</f>
        <v>209104</v>
      </c>
      <c r="G34" s="56">
        <f>G65</f>
        <v>218514</v>
      </c>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313" customFormat="1" ht="31.5">
      <c r="A35" s="312" t="s">
        <v>50</v>
      </c>
      <c r="B35" s="36" t="s">
        <v>116</v>
      </c>
      <c r="C35" s="42">
        <f>SUM(C33:C34)</f>
        <v>335225.3</v>
      </c>
      <c r="D35" s="42">
        <f>SUM(D33:D34)</f>
        <v>434070</v>
      </c>
      <c r="E35" s="42">
        <f>SUM(E33:E34)</f>
        <v>664145.2</v>
      </c>
      <c r="F35" s="42">
        <f>SUM(F33:F34)</f>
        <v>532638</v>
      </c>
      <c r="G35" s="42">
        <f>SUM(G33:G34)</f>
        <v>576233</v>
      </c>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16" customFormat="1" ht="15.75" customHeight="1">
      <c r="A36" s="597" t="s">
        <v>51</v>
      </c>
      <c r="B36" s="597"/>
      <c r="C36" s="597"/>
      <c r="D36" s="597"/>
      <c r="E36" s="597"/>
      <c r="F36" s="597"/>
      <c r="G36" s="597"/>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27" customFormat="1" ht="19.5" customHeight="1">
      <c r="A37" s="44" t="s">
        <v>52</v>
      </c>
      <c r="B37" s="28"/>
      <c r="C37" s="28"/>
      <c r="D37" s="28"/>
      <c r="E37" s="28"/>
      <c r="F37" s="28"/>
      <c r="G37" s="28"/>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s="27" customFormat="1" ht="32.25" customHeight="1">
      <c r="A38" s="519" t="s">
        <v>8</v>
      </c>
      <c r="B38" s="519"/>
      <c r="C38" s="519"/>
      <c r="D38" s="519"/>
      <c r="E38" s="519"/>
      <c r="F38" s="519"/>
      <c r="G38" s="519"/>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s="27" customFormat="1" ht="21.75" customHeight="1">
      <c r="A39" s="11" t="s">
        <v>53</v>
      </c>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s="16" customFormat="1" ht="40.5" customHeight="1">
      <c r="A40" s="597" t="s">
        <v>297</v>
      </c>
      <c r="B40" s="597"/>
      <c r="C40" s="597"/>
      <c r="D40" s="597"/>
      <c r="E40" s="597"/>
      <c r="F40" s="597"/>
      <c r="G40" s="597"/>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s="16" customFormat="1" ht="35.25" customHeight="1">
      <c r="A41" s="578" t="s">
        <v>54</v>
      </c>
      <c r="B41" s="578" t="s">
        <v>31</v>
      </c>
      <c r="C41" s="38" t="s">
        <v>42</v>
      </c>
      <c r="D41" s="38" t="s">
        <v>43</v>
      </c>
      <c r="E41" s="578" t="s">
        <v>44</v>
      </c>
      <c r="F41" s="578"/>
      <c r="G41" s="578"/>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s="16" customFormat="1" ht="21" customHeight="1">
      <c r="A42" s="578"/>
      <c r="B42" s="578"/>
      <c r="C42" s="38" t="s">
        <v>45</v>
      </c>
      <c r="D42" s="38" t="s">
        <v>46</v>
      </c>
      <c r="E42" s="38" t="s">
        <v>35</v>
      </c>
      <c r="F42" s="38" t="s">
        <v>36</v>
      </c>
      <c r="G42" s="38" t="s">
        <v>37</v>
      </c>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s="16" customFormat="1" ht="129" customHeight="1">
      <c r="A43" s="314" t="s">
        <v>298</v>
      </c>
      <c r="B43" s="38" t="s">
        <v>63</v>
      </c>
      <c r="C43" s="62">
        <v>55088</v>
      </c>
      <c r="D43" s="62">
        <v>55088</v>
      </c>
      <c r="E43" s="62">
        <v>61277</v>
      </c>
      <c r="F43" s="62">
        <v>63015</v>
      </c>
      <c r="G43" s="62">
        <v>64329</v>
      </c>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s="16" customFormat="1" ht="15.75">
      <c r="A44" s="666"/>
      <c r="B44" s="666"/>
      <c r="C44" s="666"/>
      <c r="D44" s="666"/>
      <c r="E44" s="666"/>
      <c r="F44" s="666"/>
      <c r="G44" s="666"/>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256" s="16" customFormat="1" ht="23.25" customHeight="1">
      <c r="A45" s="578" t="s">
        <v>55</v>
      </c>
      <c r="B45" s="578" t="s">
        <v>31</v>
      </c>
      <c r="C45" s="38" t="s">
        <v>42</v>
      </c>
      <c r="D45" s="38" t="s">
        <v>43</v>
      </c>
      <c r="E45" s="578" t="s">
        <v>44</v>
      </c>
      <c r="F45" s="578"/>
      <c r="G45" s="578"/>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s="16" customFormat="1" ht="18" customHeight="1">
      <c r="A46" s="578"/>
      <c r="B46" s="578"/>
      <c r="C46" s="38" t="s">
        <v>45</v>
      </c>
      <c r="D46" s="38" t="s">
        <v>46</v>
      </c>
      <c r="E46" s="38" t="s">
        <v>35</v>
      </c>
      <c r="F46" s="38" t="s">
        <v>36</v>
      </c>
      <c r="G46" s="38" t="s">
        <v>37</v>
      </c>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s="16" customFormat="1" ht="31.5">
      <c r="A47" s="60" t="s">
        <v>187</v>
      </c>
      <c r="B47" s="38" t="s">
        <v>48</v>
      </c>
      <c r="C47" s="40">
        <v>170289</v>
      </c>
      <c r="D47" s="40">
        <v>238587</v>
      </c>
      <c r="E47" s="56">
        <f>E48+E49</f>
        <v>464112</v>
      </c>
      <c r="F47" s="56">
        <v>323534</v>
      </c>
      <c r="G47" s="56">
        <v>357719</v>
      </c>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s="16" customFormat="1" ht="15.75">
      <c r="A48" s="60" t="s">
        <v>205</v>
      </c>
      <c r="B48" s="38" t="s">
        <v>48</v>
      </c>
      <c r="C48" s="40"/>
      <c r="D48" s="40"/>
      <c r="E48" s="56">
        <v>416190</v>
      </c>
      <c r="F48" s="56"/>
      <c r="G48" s="56"/>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s="16" customFormat="1" ht="20.25" customHeight="1">
      <c r="A49" s="60" t="s">
        <v>64</v>
      </c>
      <c r="B49" s="38" t="s">
        <v>48</v>
      </c>
      <c r="C49" s="40"/>
      <c r="D49" s="40"/>
      <c r="E49" s="56">
        <f>222936.4-175014.4</f>
        <v>47922</v>
      </c>
      <c r="F49" s="56"/>
      <c r="G49" s="56"/>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s="16" customFormat="1" ht="31.5">
      <c r="A50" s="41" t="s">
        <v>58</v>
      </c>
      <c r="B50" s="36" t="s">
        <v>48</v>
      </c>
      <c r="C50" s="42">
        <f>SUM(C47)</f>
        <v>170289</v>
      </c>
      <c r="D50" s="42">
        <f>SUM(D47)</f>
        <v>238587</v>
      </c>
      <c r="E50" s="42">
        <f>SUM(E47)</f>
        <v>464112</v>
      </c>
      <c r="F50" s="42">
        <f>SUM(F47)</f>
        <v>323534</v>
      </c>
      <c r="G50" s="42">
        <f>SUM(G47)</f>
        <v>357719</v>
      </c>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s="16" customFormat="1" ht="3.75" customHeight="1">
      <c r="A51" s="21"/>
      <c r="B51" s="21"/>
      <c r="C51" s="53"/>
      <c r="D51" s="54"/>
      <c r="E51" s="54"/>
      <c r="F51" s="54"/>
      <c r="G51" s="54"/>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s="16" customFormat="1" ht="15.75" customHeight="1">
      <c r="A52" s="597" t="s">
        <v>59</v>
      </c>
      <c r="B52" s="597"/>
      <c r="C52" s="597"/>
      <c r="D52" s="597"/>
      <c r="E52" s="597"/>
      <c r="F52" s="597"/>
      <c r="G52" s="597"/>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s="27" customFormat="1" ht="19.5" customHeight="1">
      <c r="A53" s="44" t="s">
        <v>52</v>
      </c>
      <c r="B53" s="28"/>
      <c r="C53" s="28"/>
      <c r="D53" s="28"/>
      <c r="E53" s="28"/>
      <c r="F53" s="28"/>
      <c r="G53" s="28"/>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s="27" customFormat="1" ht="32.25" customHeight="1">
      <c r="A54" s="519" t="s">
        <v>8</v>
      </c>
      <c r="B54" s="519"/>
      <c r="C54" s="519"/>
      <c r="D54" s="519"/>
      <c r="E54" s="519"/>
      <c r="F54" s="519"/>
      <c r="G54" s="519"/>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s="27" customFormat="1" ht="21.75" customHeight="1">
      <c r="A55" s="11" t="s">
        <v>53</v>
      </c>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s="16" customFormat="1" ht="39" customHeight="1">
      <c r="A56" s="597" t="s">
        <v>299</v>
      </c>
      <c r="B56" s="597"/>
      <c r="C56" s="597"/>
      <c r="D56" s="597"/>
      <c r="E56" s="597"/>
      <c r="F56" s="597"/>
      <c r="G56" s="597"/>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s="16" customFormat="1" ht="12.75" customHeight="1">
      <c r="A57" s="22"/>
      <c r="B57" s="18"/>
      <c r="C57" s="18"/>
      <c r="D57" s="18"/>
      <c r="E57" s="18"/>
      <c r="F57" s="18"/>
      <c r="G57" s="18"/>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s="16" customFormat="1" ht="30.75" customHeight="1">
      <c r="A58" s="578" t="s">
        <v>54</v>
      </c>
      <c r="B58" s="578" t="s">
        <v>31</v>
      </c>
      <c r="C58" s="38" t="s">
        <v>42</v>
      </c>
      <c r="D58" s="38" t="s">
        <v>43</v>
      </c>
      <c r="E58" s="578" t="s">
        <v>44</v>
      </c>
      <c r="F58" s="578"/>
      <c r="G58" s="578"/>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s="16" customFormat="1" ht="15.75">
      <c r="A59" s="578"/>
      <c r="B59" s="578"/>
      <c r="C59" s="38" t="s">
        <v>45</v>
      </c>
      <c r="D59" s="38" t="s">
        <v>46</v>
      </c>
      <c r="E59" s="38" t="s">
        <v>35</v>
      </c>
      <c r="F59" s="38" t="s">
        <v>36</v>
      </c>
      <c r="G59" s="38" t="s">
        <v>37</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16" customFormat="1" ht="126.75" customHeight="1">
      <c r="A60" s="315" t="s">
        <v>298</v>
      </c>
      <c r="B60" s="62" t="s">
        <v>63</v>
      </c>
      <c r="C60" s="62">
        <v>16685</v>
      </c>
      <c r="D60" s="62">
        <v>18538</v>
      </c>
      <c r="E60" s="62">
        <v>13593</v>
      </c>
      <c r="F60" s="62">
        <v>13612</v>
      </c>
      <c r="G60" s="62">
        <v>20856</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16" customFormat="1" ht="15.75">
      <c r="A61" s="18"/>
      <c r="B61" s="18"/>
      <c r="C61" s="18"/>
      <c r="D61" s="18"/>
      <c r="E61" s="18"/>
      <c r="F61" s="18"/>
      <c r="G61" s="18"/>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s="16" customFormat="1" ht="31.5" customHeight="1">
      <c r="A62" s="578" t="s">
        <v>55</v>
      </c>
      <c r="B62" s="578" t="s">
        <v>31</v>
      </c>
      <c r="C62" s="38" t="s">
        <v>42</v>
      </c>
      <c r="D62" s="38" t="s">
        <v>43</v>
      </c>
      <c r="E62" s="578" t="s">
        <v>44</v>
      </c>
      <c r="F62" s="578"/>
      <c r="G62" s="578"/>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s="16" customFormat="1" ht="24" customHeight="1">
      <c r="A63" s="578"/>
      <c r="B63" s="578"/>
      <c r="C63" s="38" t="s">
        <v>45</v>
      </c>
      <c r="D63" s="38" t="s">
        <v>46</v>
      </c>
      <c r="E63" s="38" t="s">
        <v>35</v>
      </c>
      <c r="F63" s="38" t="s">
        <v>36</v>
      </c>
      <c r="G63" s="38" t="s">
        <v>37</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16" customFormat="1" ht="21.75" customHeight="1">
      <c r="A64" s="55" t="s">
        <v>49</v>
      </c>
      <c r="B64" s="38" t="s">
        <v>48</v>
      </c>
      <c r="C64" s="40">
        <v>164936.3</v>
      </c>
      <c r="D64" s="56">
        <v>195483</v>
      </c>
      <c r="E64" s="56">
        <f>200100-66.8</f>
        <v>200033.2</v>
      </c>
      <c r="F64" s="56">
        <v>209104</v>
      </c>
      <c r="G64" s="56">
        <v>218514</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s="16" customFormat="1" ht="31.5">
      <c r="A65" s="41" t="s">
        <v>58</v>
      </c>
      <c r="B65" s="36" t="s">
        <v>48</v>
      </c>
      <c r="C65" s="42">
        <f>SUM(C64)</f>
        <v>164936.3</v>
      </c>
      <c r="D65" s="42">
        <f>SUM(D64)</f>
        <v>195483</v>
      </c>
      <c r="E65" s="42">
        <f>SUM(E64)</f>
        <v>200033.2</v>
      </c>
      <c r="F65" s="42">
        <f>SUM(F64)</f>
        <v>209104</v>
      </c>
      <c r="G65" s="42">
        <f>SUM(G64)</f>
        <v>218514</v>
      </c>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sheetData>
  <sheetProtection selectLockedCells="1" selectUnlockedCells="1"/>
  <mergeCells count="41">
    <mergeCell ref="A11:G11"/>
    <mergeCell ref="A12:G12"/>
    <mergeCell ref="A13:G13"/>
    <mergeCell ref="A14:G14"/>
    <mergeCell ref="A16:G16"/>
    <mergeCell ref="A18:G18"/>
    <mergeCell ref="A20:G20"/>
    <mergeCell ref="A21:G21"/>
    <mergeCell ref="A23:G23"/>
    <mergeCell ref="A24:G24"/>
    <mergeCell ref="A26:A27"/>
    <mergeCell ref="B26:B27"/>
    <mergeCell ref="C26:C27"/>
    <mergeCell ref="D26:D27"/>
    <mergeCell ref="E26:G26"/>
    <mergeCell ref="A29:G29"/>
    <mergeCell ref="A30:G30"/>
    <mergeCell ref="A31:A32"/>
    <mergeCell ref="B31:B32"/>
    <mergeCell ref="C31:C32"/>
    <mergeCell ref="D31:D32"/>
    <mergeCell ref="E31:G31"/>
    <mergeCell ref="A36:G36"/>
    <mergeCell ref="A38:G38"/>
    <mergeCell ref="A40:G40"/>
    <mergeCell ref="A41:A42"/>
    <mergeCell ref="B41:B42"/>
    <mergeCell ref="E41:G41"/>
    <mergeCell ref="A44:G44"/>
    <mergeCell ref="A45:A46"/>
    <mergeCell ref="B45:B46"/>
    <mergeCell ref="E45:G45"/>
    <mergeCell ref="A52:G52"/>
    <mergeCell ref="A54:G54"/>
    <mergeCell ref="A56:G56"/>
    <mergeCell ref="A58:A59"/>
    <mergeCell ref="B58:B59"/>
    <mergeCell ref="E58:G58"/>
    <mergeCell ref="A62:A63"/>
    <mergeCell ref="B62:B63"/>
    <mergeCell ref="E62:G62"/>
  </mergeCells>
  <printOptions/>
  <pageMargins left="0.7874015748031497" right="0.7874015748031497" top="1.0236220472440944" bottom="1.0236220472440944" header="0.7874015748031497" footer="0.7874015748031497"/>
  <pageSetup firstPageNumber="1" useFirstPageNumber="1" horizontalDpi="300" verticalDpi="300" orientation="landscape" paperSize="9" r:id="rId1"/>
  <headerFooter alignWithMargins="0">
    <oddHeader>&amp;C&amp;Ф</oddHeader>
    <oddFooter>&amp;C&amp;Ф</oddFooter>
  </headerFooter>
</worksheet>
</file>

<file path=xl/worksheets/sheet3.xml><?xml version="1.0" encoding="utf-8"?>
<worksheet xmlns="http://schemas.openxmlformats.org/spreadsheetml/2006/main" xmlns:r="http://schemas.openxmlformats.org/officeDocument/2006/relationships">
  <dimension ref="A1:IV68"/>
  <sheetViews>
    <sheetView view="pageBreakPreview" zoomScaleNormal="85" zoomScaleSheetLayoutView="100" zoomScalePageLayoutView="0" workbookViewId="0" topLeftCell="A22">
      <selection activeCell="A22" sqref="A22:G22"/>
    </sheetView>
  </sheetViews>
  <sheetFormatPr defaultColWidth="9.57421875" defaultRowHeight="12.75"/>
  <cols>
    <col min="1" max="1" width="45.57421875" style="71" customWidth="1"/>
    <col min="2" max="2" width="20.421875" style="71" customWidth="1"/>
    <col min="3" max="3" width="12.57421875" style="69" customWidth="1"/>
    <col min="4" max="4" width="17.00390625" style="69" customWidth="1"/>
    <col min="5" max="5" width="16.00390625" style="69" customWidth="1"/>
    <col min="6" max="6" width="14.7109375" style="69" customWidth="1"/>
    <col min="7" max="7" width="14.57421875" style="69" customWidth="1"/>
    <col min="8" max="8" width="34.421875" style="69" customWidth="1"/>
    <col min="9" max="9" width="11.57421875" style="70" customWidth="1"/>
    <col min="10" max="10" width="11.7109375" style="69" customWidth="1"/>
    <col min="11" max="12" width="13.8515625" style="69" customWidth="1"/>
    <col min="13" max="13" width="14.421875" style="69" customWidth="1"/>
    <col min="14" max="16384" width="9.57421875" style="69" customWidth="1"/>
  </cols>
  <sheetData>
    <row r="1" s="93" customFormat="1" ht="15.75">
      <c r="D1" s="93" t="s">
        <v>105</v>
      </c>
    </row>
    <row r="2" s="93" customFormat="1" ht="15.75">
      <c r="D2" s="93" t="s">
        <v>16</v>
      </c>
    </row>
    <row r="3" s="93" customFormat="1" ht="15.75">
      <c r="D3" s="93" t="s">
        <v>17</v>
      </c>
    </row>
    <row r="4" spans="4:7" s="93" customFormat="1" ht="15" customHeight="1">
      <c r="D4" s="541" t="s">
        <v>475</v>
      </c>
      <c r="E4" s="541"/>
      <c r="F4" s="541"/>
      <c r="G4" s="541"/>
    </row>
    <row r="5" ht="12.75"/>
    <row r="6" spans="1:7" ht="15.75">
      <c r="A6" s="375"/>
      <c r="B6" s="375"/>
      <c r="C6" s="375"/>
      <c r="D6" s="542" t="s">
        <v>15</v>
      </c>
      <c r="E6" s="542"/>
      <c r="F6" s="542"/>
      <c r="G6" s="542"/>
    </row>
    <row r="7" spans="1:7" ht="15.75">
      <c r="A7" s="375"/>
      <c r="B7" s="375"/>
      <c r="C7" s="375"/>
      <c r="D7" s="93" t="s">
        <v>411</v>
      </c>
      <c r="E7" s="93"/>
      <c r="F7" s="93"/>
      <c r="G7" s="93"/>
    </row>
    <row r="8" spans="1:7" ht="15.75">
      <c r="A8" s="375"/>
      <c r="B8" s="375"/>
      <c r="C8" s="375"/>
      <c r="D8" s="93" t="s">
        <v>412</v>
      </c>
      <c r="E8" s="93"/>
      <c r="F8" s="93"/>
      <c r="G8" s="93"/>
    </row>
    <row r="9" spans="1:7" ht="15.75">
      <c r="A9" s="375"/>
      <c r="B9" s="375"/>
      <c r="C9" s="375"/>
      <c r="D9" s="542" t="s">
        <v>426</v>
      </c>
      <c r="E9" s="542"/>
      <c r="F9" s="542"/>
      <c r="G9" s="542"/>
    </row>
    <row r="10" s="93" customFormat="1" ht="15.75"/>
    <row r="11" s="93" customFormat="1" ht="15.75"/>
    <row r="12" spans="1:14" ht="15.75">
      <c r="A12" s="543" t="s">
        <v>18</v>
      </c>
      <c r="B12" s="543"/>
      <c r="C12" s="543"/>
      <c r="D12" s="543"/>
      <c r="E12" s="543"/>
      <c r="F12" s="543"/>
      <c r="G12" s="543"/>
      <c r="H12" s="543"/>
      <c r="I12" s="543"/>
      <c r="J12" s="543"/>
      <c r="K12" s="543"/>
      <c r="L12" s="543"/>
      <c r="M12" s="543"/>
      <c r="N12" s="543"/>
    </row>
    <row r="13" spans="1:14" s="72" customFormat="1" ht="15.75">
      <c r="A13" s="544" t="s">
        <v>19</v>
      </c>
      <c r="B13" s="544"/>
      <c r="C13" s="544"/>
      <c r="D13" s="544"/>
      <c r="E13" s="544"/>
      <c r="F13" s="544"/>
      <c r="G13" s="544"/>
      <c r="H13" s="544"/>
      <c r="I13" s="544"/>
      <c r="J13" s="544"/>
      <c r="K13" s="544"/>
      <c r="L13" s="544"/>
      <c r="M13" s="544"/>
      <c r="N13" s="544"/>
    </row>
    <row r="14" spans="1:14" s="72" customFormat="1" ht="15" customHeight="1">
      <c r="A14" s="545" t="s">
        <v>20</v>
      </c>
      <c r="B14" s="545"/>
      <c r="C14" s="545"/>
      <c r="D14" s="545"/>
      <c r="E14" s="545"/>
      <c r="F14" s="545"/>
      <c r="G14" s="545"/>
      <c r="H14" s="545"/>
      <c r="I14" s="545"/>
      <c r="J14" s="545"/>
      <c r="K14" s="545"/>
      <c r="L14" s="545"/>
      <c r="M14" s="545"/>
      <c r="N14" s="545"/>
    </row>
    <row r="15" spans="1:14" ht="15" customHeight="1">
      <c r="A15" s="543" t="s">
        <v>21</v>
      </c>
      <c r="B15" s="543"/>
      <c r="C15" s="543"/>
      <c r="D15" s="543"/>
      <c r="E15" s="543"/>
      <c r="F15" s="543"/>
      <c r="G15" s="543"/>
      <c r="H15" s="543"/>
      <c r="I15" s="543"/>
      <c r="J15" s="543"/>
      <c r="K15" s="543"/>
      <c r="L15" s="543"/>
      <c r="M15" s="543"/>
      <c r="N15" s="543"/>
    </row>
    <row r="16" spans="1:8" ht="15.75">
      <c r="A16" s="81"/>
      <c r="B16" s="81"/>
      <c r="C16" s="72"/>
      <c r="D16" s="72"/>
      <c r="E16" s="72"/>
      <c r="F16" s="72"/>
      <c r="G16" s="72"/>
      <c r="H16" s="72"/>
    </row>
    <row r="17" spans="1:8" ht="54" customHeight="1">
      <c r="A17" s="546" t="s">
        <v>333</v>
      </c>
      <c r="B17" s="546"/>
      <c r="C17" s="546"/>
      <c r="D17" s="546"/>
      <c r="E17" s="546"/>
      <c r="F17" s="546"/>
      <c r="G17" s="546"/>
      <c r="H17" s="81"/>
    </row>
    <row r="18" spans="1:9" s="72" customFormat="1" ht="30.75" customHeight="1">
      <c r="A18" s="547" t="s">
        <v>103</v>
      </c>
      <c r="B18" s="547"/>
      <c r="C18" s="547"/>
      <c r="D18" s="547"/>
      <c r="E18" s="547"/>
      <c r="F18" s="547"/>
      <c r="G18" s="547"/>
      <c r="I18" s="73"/>
    </row>
    <row r="19" spans="1:12" s="72" customFormat="1" ht="81" customHeight="1">
      <c r="A19" s="546" t="s">
        <v>476</v>
      </c>
      <c r="B19" s="546"/>
      <c r="C19" s="546"/>
      <c r="D19" s="546"/>
      <c r="E19" s="546"/>
      <c r="F19" s="546"/>
      <c r="G19" s="546"/>
      <c r="H19" s="84"/>
      <c r="I19" s="103"/>
      <c r="J19" s="102"/>
      <c r="K19" s="102"/>
      <c r="L19" s="102"/>
    </row>
    <row r="20" s="101" customFormat="1" ht="24.75" customHeight="1">
      <c r="A20" s="100" t="s">
        <v>102</v>
      </c>
    </row>
    <row r="21" spans="1:7" s="92" customFormat="1" ht="18.75" customHeight="1">
      <c r="A21" s="548" t="s">
        <v>101</v>
      </c>
      <c r="B21" s="548"/>
      <c r="C21" s="548"/>
      <c r="D21" s="548"/>
      <c r="E21" s="548"/>
      <c r="F21" s="548"/>
      <c r="G21" s="548"/>
    </row>
    <row r="22" spans="1:7" s="92" customFormat="1" ht="30.75" customHeight="1">
      <c r="A22" s="549" t="s">
        <v>26</v>
      </c>
      <c r="B22" s="549"/>
      <c r="C22" s="549"/>
      <c r="D22" s="549"/>
      <c r="E22" s="549"/>
      <c r="F22" s="549"/>
      <c r="G22" s="549"/>
    </row>
    <row r="23" s="92" customFormat="1" ht="18.75" customHeight="1">
      <c r="A23" s="93" t="s">
        <v>477</v>
      </c>
    </row>
    <row r="24" spans="1:12" s="72" customFormat="1" ht="22.5" customHeight="1">
      <c r="A24" s="550" t="s">
        <v>478</v>
      </c>
      <c r="B24" s="550"/>
      <c r="C24" s="550"/>
      <c r="D24" s="550"/>
      <c r="E24" s="550"/>
      <c r="F24" s="550"/>
      <c r="G24" s="550"/>
      <c r="H24" s="81"/>
      <c r="I24" s="103"/>
      <c r="J24" s="102"/>
      <c r="K24" s="102"/>
      <c r="L24" s="102"/>
    </row>
    <row r="25" spans="1:12" ht="33" customHeight="1">
      <c r="A25" s="547" t="s">
        <v>334</v>
      </c>
      <c r="B25" s="547"/>
      <c r="C25" s="547"/>
      <c r="D25" s="547"/>
      <c r="E25" s="547"/>
      <c r="F25" s="547"/>
      <c r="G25" s="547"/>
      <c r="H25" s="81"/>
      <c r="I25" s="95"/>
      <c r="J25" s="90"/>
      <c r="K25" s="90"/>
      <c r="L25" s="90"/>
    </row>
    <row r="26" spans="1:7" s="92" customFormat="1" ht="24.75" customHeight="1">
      <c r="A26" s="100" t="s">
        <v>29</v>
      </c>
      <c r="B26" s="99"/>
      <c r="C26" s="99"/>
      <c r="D26" s="99"/>
      <c r="E26" s="99"/>
      <c r="F26" s="99"/>
      <c r="G26" s="99"/>
    </row>
    <row r="27" spans="1:7" s="92" customFormat="1" ht="21" customHeight="1">
      <c r="A27" s="551" t="s">
        <v>99</v>
      </c>
      <c r="B27" s="551" t="s">
        <v>31</v>
      </c>
      <c r="C27" s="551" t="s">
        <v>32</v>
      </c>
      <c r="D27" s="551" t="s">
        <v>33</v>
      </c>
      <c r="E27" s="551" t="s">
        <v>34</v>
      </c>
      <c r="F27" s="551"/>
      <c r="G27" s="551"/>
    </row>
    <row r="28" spans="1:7" s="92" customFormat="1" ht="23.25" customHeight="1">
      <c r="A28" s="551"/>
      <c r="B28" s="551"/>
      <c r="C28" s="551"/>
      <c r="D28" s="551"/>
      <c r="E28" s="241" t="s">
        <v>35</v>
      </c>
      <c r="F28" s="241" t="s">
        <v>36</v>
      </c>
      <c r="G28" s="241" t="s">
        <v>37</v>
      </c>
    </row>
    <row r="29" spans="1:7" s="92" customFormat="1" ht="33" customHeight="1">
      <c r="A29" s="418" t="s">
        <v>335</v>
      </c>
      <c r="B29" s="241" t="s">
        <v>38</v>
      </c>
      <c r="C29" s="241">
        <v>100</v>
      </c>
      <c r="D29" s="241">
        <v>100</v>
      </c>
      <c r="E29" s="241">
        <v>100</v>
      </c>
      <c r="F29" s="241">
        <v>100</v>
      </c>
      <c r="G29" s="241">
        <v>100</v>
      </c>
    </row>
    <row r="30" spans="1:7" s="92" customFormat="1" ht="39" customHeight="1">
      <c r="A30" s="418" t="s">
        <v>336</v>
      </c>
      <c r="B30" s="241" t="s">
        <v>38</v>
      </c>
      <c r="C30" s="241">
        <v>100</v>
      </c>
      <c r="D30" s="241">
        <v>100</v>
      </c>
      <c r="E30" s="241">
        <v>100</v>
      </c>
      <c r="F30" s="241">
        <v>100</v>
      </c>
      <c r="G30" s="241">
        <v>100</v>
      </c>
    </row>
    <row r="31" spans="1:12" ht="15.75">
      <c r="A31" s="96"/>
      <c r="B31" s="552"/>
      <c r="C31" s="552"/>
      <c r="D31" s="552"/>
      <c r="E31" s="552"/>
      <c r="F31" s="552"/>
      <c r="G31" s="552"/>
      <c r="H31" s="552"/>
      <c r="I31" s="95"/>
      <c r="J31" s="90"/>
      <c r="K31" s="90"/>
      <c r="L31" s="90"/>
    </row>
    <row r="32" spans="1:8" ht="38.25" customHeight="1">
      <c r="A32" s="553" t="s">
        <v>337</v>
      </c>
      <c r="B32" s="553"/>
      <c r="C32" s="553"/>
      <c r="D32" s="553"/>
      <c r="E32" s="553"/>
      <c r="F32" s="553"/>
      <c r="G32" s="553"/>
      <c r="H32" s="81"/>
    </row>
    <row r="33" spans="1:9" ht="25.5" customHeight="1">
      <c r="A33" s="554" t="s">
        <v>40</v>
      </c>
      <c r="B33" s="554"/>
      <c r="C33" s="554"/>
      <c r="D33" s="554"/>
      <c r="E33" s="554"/>
      <c r="F33" s="554"/>
      <c r="G33" s="554"/>
      <c r="H33" s="70"/>
      <c r="I33" s="69"/>
    </row>
    <row r="34" spans="1:9" ht="35.25" customHeight="1">
      <c r="A34" s="555" t="s">
        <v>41</v>
      </c>
      <c r="B34" s="555" t="s">
        <v>31</v>
      </c>
      <c r="C34" s="239" t="s">
        <v>42</v>
      </c>
      <c r="D34" s="239" t="s">
        <v>43</v>
      </c>
      <c r="E34" s="555" t="s">
        <v>44</v>
      </c>
      <c r="F34" s="555"/>
      <c r="G34" s="555"/>
      <c r="H34" s="70"/>
      <c r="I34" s="69"/>
    </row>
    <row r="35" spans="1:9" ht="15.75">
      <c r="A35" s="555"/>
      <c r="B35" s="555"/>
      <c r="C35" s="239" t="s">
        <v>45</v>
      </c>
      <c r="D35" s="239" t="s">
        <v>46</v>
      </c>
      <c r="E35" s="239" t="s">
        <v>35</v>
      </c>
      <c r="F35" s="239" t="s">
        <v>36</v>
      </c>
      <c r="G35" s="239" t="s">
        <v>37</v>
      </c>
      <c r="H35" s="70"/>
      <c r="I35" s="69"/>
    </row>
    <row r="36" spans="1:9" ht="30">
      <c r="A36" s="419" t="s">
        <v>47</v>
      </c>
      <c r="B36" s="239" t="s">
        <v>48</v>
      </c>
      <c r="C36" s="266">
        <v>3282</v>
      </c>
      <c r="D36" s="266">
        <v>0</v>
      </c>
      <c r="E36" s="266">
        <f>E53</f>
        <v>21235</v>
      </c>
      <c r="F36" s="266">
        <f>F53</f>
        <v>0</v>
      </c>
      <c r="G36" s="266">
        <f>G53</f>
        <v>0</v>
      </c>
      <c r="H36" s="70"/>
      <c r="I36" s="69"/>
    </row>
    <row r="37" spans="1:9" ht="15.75">
      <c r="A37" s="419" t="s">
        <v>49</v>
      </c>
      <c r="B37" s="239" t="s">
        <v>48</v>
      </c>
      <c r="C37" s="266">
        <v>117536</v>
      </c>
      <c r="D37" s="266">
        <v>120670</v>
      </c>
      <c r="E37" s="266">
        <f>E68</f>
        <v>123396</v>
      </c>
      <c r="F37" s="266">
        <f>F68</f>
        <v>125675</v>
      </c>
      <c r="G37" s="266">
        <f>G68</f>
        <v>128057</v>
      </c>
      <c r="H37" s="70"/>
      <c r="I37" s="69"/>
    </row>
    <row r="38" spans="1:9" ht="30" customHeight="1">
      <c r="A38" s="420" t="s">
        <v>50</v>
      </c>
      <c r="B38" s="421" t="s">
        <v>48</v>
      </c>
      <c r="C38" s="422">
        <v>120818</v>
      </c>
      <c r="D38" s="422">
        <v>120670</v>
      </c>
      <c r="E38" s="422">
        <v>144631</v>
      </c>
      <c r="F38" s="422">
        <v>125675</v>
      </c>
      <c r="G38" s="422">
        <v>128057</v>
      </c>
      <c r="H38" s="327"/>
      <c r="I38" s="69"/>
    </row>
    <row r="39" spans="1:9" s="72" customFormat="1" ht="19.5" customHeight="1">
      <c r="A39" s="547" t="s">
        <v>95</v>
      </c>
      <c r="B39" s="547"/>
      <c r="C39" s="547"/>
      <c r="D39" s="547"/>
      <c r="E39" s="547"/>
      <c r="F39" s="547"/>
      <c r="G39" s="547"/>
      <c r="H39" s="547"/>
      <c r="I39" s="73"/>
    </row>
    <row r="40" spans="1:9" s="72" customFormat="1" ht="18" customHeight="1">
      <c r="A40" s="94" t="s">
        <v>94</v>
      </c>
      <c r="B40" s="85"/>
      <c r="C40" s="85"/>
      <c r="D40" s="85"/>
      <c r="E40" s="85"/>
      <c r="F40" s="85"/>
      <c r="G40" s="85"/>
      <c r="H40" s="85"/>
      <c r="I40" s="73"/>
    </row>
    <row r="41" spans="1:7" s="92" customFormat="1" ht="41.25" customHeight="1">
      <c r="A41" s="550" t="s">
        <v>26</v>
      </c>
      <c r="B41" s="550"/>
      <c r="C41" s="550"/>
      <c r="D41" s="550"/>
      <c r="E41" s="550"/>
      <c r="F41" s="550"/>
      <c r="G41" s="550"/>
    </row>
    <row r="42" s="92" customFormat="1" ht="20.25" customHeight="1">
      <c r="A42" s="93" t="s">
        <v>53</v>
      </c>
    </row>
    <row r="43" spans="1:8" ht="23.25" customHeight="1">
      <c r="A43" s="556" t="s">
        <v>338</v>
      </c>
      <c r="B43" s="556"/>
      <c r="C43" s="556"/>
      <c r="D43" s="556"/>
      <c r="E43" s="556"/>
      <c r="F43" s="556"/>
      <c r="G43" s="556"/>
      <c r="H43" s="81"/>
    </row>
    <row r="44" spans="1:9" ht="30.75" customHeight="1">
      <c r="A44" s="557" t="s">
        <v>54</v>
      </c>
      <c r="B44" s="555" t="s">
        <v>31</v>
      </c>
      <c r="C44" s="239" t="s">
        <v>42</v>
      </c>
      <c r="D44" s="239" t="s">
        <v>43</v>
      </c>
      <c r="E44" s="555" t="s">
        <v>44</v>
      </c>
      <c r="F44" s="555"/>
      <c r="G44" s="555"/>
      <c r="H44" s="70"/>
      <c r="I44" s="69"/>
    </row>
    <row r="45" spans="1:9" ht="15.75">
      <c r="A45" s="557"/>
      <c r="B45" s="557"/>
      <c r="C45" s="239" t="s">
        <v>45</v>
      </c>
      <c r="D45" s="239" t="s">
        <v>46</v>
      </c>
      <c r="E45" s="239" t="s">
        <v>35</v>
      </c>
      <c r="F45" s="239" t="s">
        <v>36</v>
      </c>
      <c r="G45" s="239" t="s">
        <v>37</v>
      </c>
      <c r="H45" s="70"/>
      <c r="I45" s="69"/>
    </row>
    <row r="46" spans="1:9" ht="18.75">
      <c r="A46" s="423" t="s">
        <v>339</v>
      </c>
      <c r="B46" s="362" t="s">
        <v>39</v>
      </c>
      <c r="C46" s="424">
        <v>2800</v>
      </c>
      <c r="D46" s="424">
        <v>2800</v>
      </c>
      <c r="E46" s="424">
        <v>2800</v>
      </c>
      <c r="F46" s="424">
        <v>2800</v>
      </c>
      <c r="G46" s="424">
        <v>2800</v>
      </c>
      <c r="H46" s="70"/>
      <c r="I46" s="69"/>
    </row>
    <row r="47" spans="1:13" ht="15" customHeight="1">
      <c r="A47" s="558"/>
      <c r="B47" s="558"/>
      <c r="C47" s="558"/>
      <c r="D47" s="558"/>
      <c r="E47" s="558"/>
      <c r="F47" s="558"/>
      <c r="G47" s="558"/>
      <c r="H47" s="559"/>
      <c r="J47" s="90"/>
      <c r="K47" s="90"/>
      <c r="L47" s="90"/>
      <c r="M47" s="90"/>
    </row>
    <row r="48" spans="1:9" ht="31.5" customHeight="1">
      <c r="A48" s="555" t="s">
        <v>55</v>
      </c>
      <c r="B48" s="555" t="s">
        <v>31</v>
      </c>
      <c r="C48" s="239" t="s">
        <v>42</v>
      </c>
      <c r="D48" s="239" t="s">
        <v>43</v>
      </c>
      <c r="E48" s="555" t="s">
        <v>44</v>
      </c>
      <c r="F48" s="555"/>
      <c r="G48" s="555"/>
      <c r="H48" s="70"/>
      <c r="I48" s="69"/>
    </row>
    <row r="49" spans="1:9" ht="15.75">
      <c r="A49" s="555"/>
      <c r="B49" s="555"/>
      <c r="C49" s="239" t="s">
        <v>45</v>
      </c>
      <c r="D49" s="239" t="s">
        <v>46</v>
      </c>
      <c r="E49" s="239" t="s">
        <v>35</v>
      </c>
      <c r="F49" s="239" t="s">
        <v>36</v>
      </c>
      <c r="G49" s="239" t="s">
        <v>37</v>
      </c>
      <c r="H49" s="70"/>
      <c r="I49" s="69"/>
    </row>
    <row r="50" spans="1:9" ht="30">
      <c r="A50" s="419" t="s">
        <v>47</v>
      </c>
      <c r="B50" s="239" t="s">
        <v>48</v>
      </c>
      <c r="C50" s="266">
        <v>3282</v>
      </c>
      <c r="D50" s="266">
        <v>0</v>
      </c>
      <c r="E50" s="266">
        <v>21235</v>
      </c>
      <c r="F50" s="266">
        <v>0</v>
      </c>
      <c r="G50" s="266">
        <v>0</v>
      </c>
      <c r="H50" s="70"/>
      <c r="I50" s="69"/>
    </row>
    <row r="51" spans="1:8" s="72" customFormat="1" ht="20.25" customHeight="1">
      <c r="A51" s="302" t="s">
        <v>197</v>
      </c>
      <c r="B51" s="241" t="s">
        <v>48</v>
      </c>
      <c r="C51" s="266">
        <v>3282</v>
      </c>
      <c r="D51" s="425">
        <v>0</v>
      </c>
      <c r="E51" s="425">
        <v>0</v>
      </c>
      <c r="F51" s="425">
        <v>0</v>
      </c>
      <c r="G51" s="425">
        <v>0</v>
      </c>
      <c r="H51" s="73"/>
    </row>
    <row r="52" spans="1:8" s="72" customFormat="1" ht="31.5">
      <c r="A52" s="302" t="s">
        <v>340</v>
      </c>
      <c r="B52" s="241" t="s">
        <v>48</v>
      </c>
      <c r="C52" s="266">
        <v>0</v>
      </c>
      <c r="D52" s="266">
        <v>0</v>
      </c>
      <c r="E52" s="425">
        <v>21235</v>
      </c>
      <c r="F52" s="425">
        <v>0</v>
      </c>
      <c r="G52" s="425">
        <v>0</v>
      </c>
      <c r="H52" s="73"/>
    </row>
    <row r="53" spans="1:12" ht="30.75" customHeight="1">
      <c r="A53" s="420" t="s">
        <v>58</v>
      </c>
      <c r="B53" s="421" t="s">
        <v>48</v>
      </c>
      <c r="C53" s="422">
        <v>3282</v>
      </c>
      <c r="D53" s="422">
        <v>0</v>
      </c>
      <c r="E53" s="422">
        <v>21235</v>
      </c>
      <c r="F53" s="422">
        <v>0</v>
      </c>
      <c r="G53" s="422">
        <v>0</v>
      </c>
      <c r="H53" s="70"/>
      <c r="I53" s="69"/>
      <c r="J53" s="86"/>
      <c r="K53" s="86"/>
      <c r="L53" s="86"/>
    </row>
    <row r="54" spans="1:12" ht="15.75" customHeight="1">
      <c r="A54" s="84"/>
      <c r="B54" s="88"/>
      <c r="C54" s="87"/>
      <c r="D54" s="87"/>
      <c r="E54" s="87"/>
      <c r="F54" s="87"/>
      <c r="G54" s="87"/>
      <c r="H54" s="70"/>
      <c r="I54" s="69"/>
      <c r="J54" s="86"/>
      <c r="K54" s="86"/>
      <c r="L54" s="86"/>
    </row>
    <row r="55" spans="1:9" s="72" customFormat="1" ht="15.75" customHeight="1">
      <c r="A55" s="547" t="s">
        <v>92</v>
      </c>
      <c r="B55" s="547"/>
      <c r="C55" s="547"/>
      <c r="D55" s="547"/>
      <c r="E55" s="547"/>
      <c r="F55" s="547"/>
      <c r="G55" s="547"/>
      <c r="H55" s="81"/>
      <c r="I55" s="73"/>
    </row>
    <row r="56" spans="1:9" s="72" customFormat="1" ht="24" customHeight="1">
      <c r="A56" s="84" t="s">
        <v>291</v>
      </c>
      <c r="B56" s="84"/>
      <c r="C56" s="84"/>
      <c r="D56" s="84"/>
      <c r="E56" s="84"/>
      <c r="F56" s="84"/>
      <c r="G56" s="84"/>
      <c r="H56" s="84"/>
      <c r="I56" s="73"/>
    </row>
    <row r="57" spans="1:9" s="72" customFormat="1" ht="19.5" customHeight="1">
      <c r="A57" s="550" t="s">
        <v>91</v>
      </c>
      <c r="B57" s="550"/>
      <c r="C57" s="550"/>
      <c r="D57" s="550"/>
      <c r="E57" s="550"/>
      <c r="F57" s="550"/>
      <c r="G57" s="550"/>
      <c r="H57" s="150"/>
      <c r="I57" s="73"/>
    </row>
    <row r="58" spans="1:9" s="72" customFormat="1" ht="15.75" customHeight="1">
      <c r="A58" s="550" t="s">
        <v>90</v>
      </c>
      <c r="B58" s="550"/>
      <c r="C58" s="550"/>
      <c r="D58" s="550"/>
      <c r="E58" s="550"/>
      <c r="F58" s="550"/>
      <c r="G58" s="550"/>
      <c r="H58" s="550"/>
      <c r="I58" s="73"/>
    </row>
    <row r="59" spans="1:9" s="72" customFormat="1" ht="24.75" customHeight="1">
      <c r="A59" s="556" t="s">
        <v>338</v>
      </c>
      <c r="B59" s="556"/>
      <c r="C59" s="556"/>
      <c r="D59" s="556"/>
      <c r="E59" s="556"/>
      <c r="F59" s="556"/>
      <c r="G59" s="556"/>
      <c r="H59" s="81"/>
      <c r="I59" s="73"/>
    </row>
    <row r="60" spans="1:9" s="72" customFormat="1" ht="12.75" customHeight="1">
      <c r="A60" s="426"/>
      <c r="B60" s="427"/>
      <c r="C60" s="427"/>
      <c r="D60" s="427"/>
      <c r="E60" s="427"/>
      <c r="F60" s="427"/>
      <c r="G60" s="427"/>
      <c r="H60" s="81"/>
      <c r="I60" s="73"/>
    </row>
    <row r="61" spans="1:8" s="72" customFormat="1" ht="34.5" customHeight="1">
      <c r="A61" s="555" t="s">
        <v>54</v>
      </c>
      <c r="B61" s="555" t="s">
        <v>31</v>
      </c>
      <c r="C61" s="239" t="s">
        <v>42</v>
      </c>
      <c r="D61" s="239" t="s">
        <v>43</v>
      </c>
      <c r="E61" s="555" t="s">
        <v>44</v>
      </c>
      <c r="F61" s="555"/>
      <c r="G61" s="555"/>
      <c r="H61" s="73"/>
    </row>
    <row r="62" spans="1:8" s="72" customFormat="1" ht="15.75">
      <c r="A62" s="555"/>
      <c r="B62" s="555"/>
      <c r="C62" s="239" t="s">
        <v>45</v>
      </c>
      <c r="D62" s="239" t="s">
        <v>46</v>
      </c>
      <c r="E62" s="239" t="s">
        <v>35</v>
      </c>
      <c r="F62" s="239" t="s">
        <v>36</v>
      </c>
      <c r="G62" s="239" t="s">
        <v>37</v>
      </c>
      <c r="H62" s="73"/>
    </row>
    <row r="63" spans="1:9" ht="18.75">
      <c r="A63" s="423" t="s">
        <v>339</v>
      </c>
      <c r="B63" s="362" t="s">
        <v>39</v>
      </c>
      <c r="C63" s="424">
        <v>2800</v>
      </c>
      <c r="D63" s="424">
        <v>2800</v>
      </c>
      <c r="E63" s="424">
        <v>2800</v>
      </c>
      <c r="F63" s="424">
        <v>2800</v>
      </c>
      <c r="G63" s="424">
        <v>2800</v>
      </c>
      <c r="H63" s="70"/>
      <c r="I63" s="69"/>
    </row>
    <row r="64" spans="1:9" s="72" customFormat="1" ht="15.75">
      <c r="A64" s="81"/>
      <c r="B64" s="81"/>
      <c r="C64" s="81"/>
      <c r="D64" s="81"/>
      <c r="E64" s="81"/>
      <c r="F64" s="81"/>
      <c r="G64" s="81"/>
      <c r="H64" s="81"/>
      <c r="I64" s="73"/>
    </row>
    <row r="65" spans="1:8" s="72" customFormat="1" ht="29.25" customHeight="1">
      <c r="A65" s="555" t="s">
        <v>55</v>
      </c>
      <c r="B65" s="555" t="s">
        <v>31</v>
      </c>
      <c r="C65" s="239" t="s">
        <v>42</v>
      </c>
      <c r="D65" s="239" t="s">
        <v>43</v>
      </c>
      <c r="E65" s="555" t="s">
        <v>44</v>
      </c>
      <c r="F65" s="555"/>
      <c r="G65" s="555"/>
      <c r="H65" s="73"/>
    </row>
    <row r="66" spans="1:8" s="72" customFormat="1" ht="15.75">
      <c r="A66" s="555"/>
      <c r="B66" s="555"/>
      <c r="C66" s="239" t="s">
        <v>45</v>
      </c>
      <c r="D66" s="239" t="s">
        <v>46</v>
      </c>
      <c r="E66" s="239" t="s">
        <v>35</v>
      </c>
      <c r="F66" s="239" t="s">
        <v>36</v>
      </c>
      <c r="G66" s="239" t="s">
        <v>37</v>
      </c>
      <c r="H66" s="73"/>
    </row>
    <row r="67" spans="1:256" s="72" customFormat="1" ht="15.75">
      <c r="A67" s="428" t="s">
        <v>49</v>
      </c>
      <c r="B67" s="239" t="s">
        <v>48</v>
      </c>
      <c r="C67" s="266">
        <v>117536</v>
      </c>
      <c r="D67" s="425">
        <v>120670</v>
      </c>
      <c r="E67" s="425">
        <v>123396</v>
      </c>
      <c r="F67" s="425">
        <v>125675</v>
      </c>
      <c r="G67" s="425">
        <v>128057</v>
      </c>
      <c r="H67" s="73"/>
      <c r="IV67" s="73"/>
    </row>
    <row r="68" spans="1:256" s="72" customFormat="1" ht="33.75" customHeight="1">
      <c r="A68" s="420" t="s">
        <v>58</v>
      </c>
      <c r="B68" s="421" t="s">
        <v>48</v>
      </c>
      <c r="C68" s="422">
        <v>117536</v>
      </c>
      <c r="D68" s="422">
        <v>120670</v>
      </c>
      <c r="E68" s="422">
        <v>123396</v>
      </c>
      <c r="F68" s="422">
        <v>125675</v>
      </c>
      <c r="G68" s="422">
        <v>128057</v>
      </c>
      <c r="H68" s="73"/>
      <c r="IV68" s="73"/>
    </row>
  </sheetData>
  <sheetProtection selectLockedCells="1" selectUnlockedCells="1"/>
  <mergeCells count="49">
    <mergeCell ref="A58:H58"/>
    <mergeCell ref="A59:G59"/>
    <mergeCell ref="A61:A62"/>
    <mergeCell ref="B61:B62"/>
    <mergeCell ref="E61:G61"/>
    <mergeCell ref="A65:A66"/>
    <mergeCell ref="B65:B66"/>
    <mergeCell ref="E65:G65"/>
    <mergeCell ref="A47:H47"/>
    <mergeCell ref="A48:A49"/>
    <mergeCell ref="B48:B49"/>
    <mergeCell ref="E48:G48"/>
    <mergeCell ref="A55:G55"/>
    <mergeCell ref="A57:G57"/>
    <mergeCell ref="A39:H39"/>
    <mergeCell ref="A41:G41"/>
    <mergeCell ref="A43:G43"/>
    <mergeCell ref="A44:A45"/>
    <mergeCell ref="B44:B45"/>
    <mergeCell ref="E44:G44"/>
    <mergeCell ref="B31:H31"/>
    <mergeCell ref="A32:G32"/>
    <mergeCell ref="A33:G33"/>
    <mergeCell ref="A34:A35"/>
    <mergeCell ref="B34:B35"/>
    <mergeCell ref="E34:G34"/>
    <mergeCell ref="A19:G19"/>
    <mergeCell ref="A21:G21"/>
    <mergeCell ref="A22:G22"/>
    <mergeCell ref="A24:G24"/>
    <mergeCell ref="A25:G25"/>
    <mergeCell ref="A27:A28"/>
    <mergeCell ref="B27:B28"/>
    <mergeCell ref="C27:C28"/>
    <mergeCell ref="D27:D28"/>
    <mergeCell ref="E27:G27"/>
    <mergeCell ref="A14:G14"/>
    <mergeCell ref="H14:N14"/>
    <mergeCell ref="A15:G15"/>
    <mergeCell ref="H15:N15"/>
    <mergeCell ref="A17:G17"/>
    <mergeCell ref="A18:G18"/>
    <mergeCell ref="D4:G4"/>
    <mergeCell ref="D6:G6"/>
    <mergeCell ref="D9:G9"/>
    <mergeCell ref="A12:G12"/>
    <mergeCell ref="H12:N12"/>
    <mergeCell ref="A13:G13"/>
    <mergeCell ref="H13:N13"/>
  </mergeCells>
  <printOptions horizontalCentered="1"/>
  <pageMargins left="0.3937007874015748" right="0.3937007874015748" top="0.3937007874015748" bottom="0.3937007874015748" header="0.3937007874015748" footer="0.3937007874015748"/>
  <pageSetup horizontalDpi="300" verticalDpi="300" orientation="landscape" paperSize="77" r:id="rId1"/>
</worksheet>
</file>

<file path=xl/worksheets/sheet30.xml><?xml version="1.0" encoding="utf-8"?>
<worksheet xmlns="http://schemas.openxmlformats.org/spreadsheetml/2006/main" xmlns:r="http://schemas.openxmlformats.org/officeDocument/2006/relationships">
  <dimension ref="A1:IV65"/>
  <sheetViews>
    <sheetView view="pageBreakPreview" zoomScaleNormal="75" zoomScaleSheetLayoutView="100" zoomScalePageLayoutView="0" workbookViewId="0" topLeftCell="A1">
      <selection activeCell="A34" sqref="A34"/>
    </sheetView>
  </sheetViews>
  <sheetFormatPr defaultColWidth="9.140625" defaultRowHeight="12.75"/>
  <cols>
    <col min="1" max="1" width="31.8515625" style="0" customWidth="1"/>
    <col min="2" max="2" width="14.28125" style="0" customWidth="1"/>
    <col min="3" max="3" width="13.421875" style="0" customWidth="1"/>
    <col min="4" max="4" width="14.7109375" style="0" customWidth="1"/>
    <col min="5" max="5" width="16.421875" style="0" customWidth="1"/>
    <col min="6" max="6" width="15.8515625" style="0" customWidth="1"/>
    <col min="7" max="7" width="25.140625" style="0" customWidth="1"/>
    <col min="8" max="8" width="62.140625" style="0" customWidth="1"/>
  </cols>
  <sheetData>
    <row r="1" s="93" customFormat="1" ht="15.75">
      <c r="E1" s="93" t="s">
        <v>105</v>
      </c>
    </row>
    <row r="2" s="93" customFormat="1" ht="15.75">
      <c r="E2" s="93" t="s">
        <v>16</v>
      </c>
    </row>
    <row r="3" s="93" customFormat="1" ht="15.75">
      <c r="E3" s="93" t="s">
        <v>17</v>
      </c>
    </row>
    <row r="4" spans="5:7" s="93" customFormat="1" ht="15" customHeight="1">
      <c r="E4" s="92" t="s">
        <v>479</v>
      </c>
      <c r="F4" s="92"/>
      <c r="G4" s="92"/>
    </row>
    <row r="5" spans="1:7" ht="15.75">
      <c r="A5" s="110"/>
      <c r="B5" s="110"/>
      <c r="C5" s="110"/>
      <c r="E5" s="93"/>
      <c r="F5" s="93"/>
      <c r="G5" s="93"/>
    </row>
    <row r="6" spans="1:7" ht="15.75">
      <c r="A6" s="110"/>
      <c r="B6" s="110"/>
      <c r="C6" s="110"/>
      <c r="E6" s="93" t="s">
        <v>15</v>
      </c>
      <c r="F6" s="93"/>
      <c r="G6" s="93"/>
    </row>
    <row r="7" spans="1:7" ht="15.75">
      <c r="A7" s="110"/>
      <c r="B7" s="110"/>
      <c r="C7" s="110"/>
      <c r="E7" s="93" t="s">
        <v>411</v>
      </c>
      <c r="F7" s="93"/>
      <c r="G7" s="93"/>
    </row>
    <row r="8" spans="1:7" ht="15.75">
      <c r="A8" s="110"/>
      <c r="B8" s="110"/>
      <c r="C8" s="110"/>
      <c r="E8" s="92" t="s">
        <v>412</v>
      </c>
      <c r="F8" s="92"/>
      <c r="G8" s="92"/>
    </row>
    <row r="9" spans="1:7" ht="15.75">
      <c r="A9" s="110"/>
      <c r="B9" s="110"/>
      <c r="C9" s="110"/>
      <c r="E9" s="93" t="s">
        <v>426</v>
      </c>
      <c r="F9" s="93"/>
      <c r="G9" s="93"/>
    </row>
    <row r="11" spans="1:8" ht="15.75">
      <c r="A11" s="110"/>
      <c r="B11" s="110"/>
      <c r="C11" s="110"/>
      <c r="D11" s="110"/>
      <c r="E11" s="110"/>
      <c r="F11" s="110"/>
      <c r="G11" s="110"/>
      <c r="H11" s="110"/>
    </row>
    <row r="12" spans="1:256" s="168" customFormat="1" ht="15.75" customHeight="1">
      <c r="A12" s="599" t="s">
        <v>18</v>
      </c>
      <c r="B12" s="599"/>
      <c r="C12" s="599"/>
      <c r="D12" s="599"/>
      <c r="E12" s="599"/>
      <c r="F12" s="599"/>
      <c r="G12" s="599"/>
      <c r="H12" s="12"/>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5"/>
      <c r="BE12" s="565"/>
      <c r="BF12" s="565"/>
      <c r="BG12" s="565"/>
      <c r="BH12" s="565"/>
      <c r="BI12" s="565"/>
      <c r="BJ12" s="565"/>
      <c r="BK12" s="565"/>
      <c r="BL12" s="565"/>
      <c r="BM12" s="565"/>
      <c r="BN12" s="565"/>
      <c r="BO12" s="565"/>
      <c r="BP12" s="565"/>
      <c r="BQ12" s="565"/>
      <c r="BR12" s="565"/>
      <c r="BS12" s="565"/>
      <c r="BT12" s="565"/>
      <c r="BU12" s="565"/>
      <c r="BV12" s="565"/>
      <c r="BW12" s="565"/>
      <c r="BX12" s="565"/>
      <c r="BY12" s="565"/>
      <c r="BZ12" s="565"/>
      <c r="CA12" s="565"/>
      <c r="CB12" s="565"/>
      <c r="CC12" s="565"/>
      <c r="CD12" s="565"/>
      <c r="CE12" s="565"/>
      <c r="CF12" s="565"/>
      <c r="CG12" s="565"/>
      <c r="CH12" s="565"/>
      <c r="CI12" s="565"/>
      <c r="CJ12" s="565"/>
      <c r="CK12" s="565"/>
      <c r="CL12" s="565"/>
      <c r="CM12" s="565"/>
      <c r="CN12" s="565"/>
      <c r="CO12" s="565"/>
      <c r="CP12" s="565"/>
      <c r="CQ12" s="565"/>
      <c r="CR12" s="565"/>
      <c r="CS12" s="565"/>
      <c r="CT12" s="565"/>
      <c r="CU12" s="565"/>
      <c r="CV12" s="565"/>
      <c r="CW12" s="565"/>
      <c r="CX12" s="565"/>
      <c r="CY12" s="565"/>
      <c r="CZ12" s="565"/>
      <c r="DA12" s="565"/>
      <c r="DB12" s="565"/>
      <c r="DC12" s="565"/>
      <c r="DD12" s="565"/>
      <c r="DE12" s="565"/>
      <c r="DF12" s="565"/>
      <c r="DG12" s="565"/>
      <c r="DH12" s="565"/>
      <c r="DI12" s="565"/>
      <c r="DJ12" s="565"/>
      <c r="DK12" s="565"/>
      <c r="DL12" s="565"/>
      <c r="DM12" s="565"/>
      <c r="DN12" s="565"/>
      <c r="DO12" s="565"/>
      <c r="DP12" s="565"/>
      <c r="DQ12" s="565"/>
      <c r="DR12" s="565"/>
      <c r="DS12" s="565"/>
      <c r="DT12" s="565"/>
      <c r="DU12" s="565"/>
      <c r="DV12" s="565"/>
      <c r="DW12" s="565"/>
      <c r="DX12" s="565"/>
      <c r="DY12" s="565"/>
      <c r="DZ12" s="565"/>
      <c r="EA12" s="565"/>
      <c r="EB12" s="565"/>
      <c r="EC12" s="565"/>
      <c r="ED12" s="565"/>
      <c r="EE12" s="565"/>
      <c r="EF12" s="565"/>
      <c r="EG12" s="565"/>
      <c r="EH12" s="565"/>
      <c r="EI12" s="565"/>
      <c r="EJ12" s="565"/>
      <c r="EK12" s="565"/>
      <c r="EL12" s="565"/>
      <c r="EM12" s="565"/>
      <c r="EN12" s="565"/>
      <c r="EO12" s="565"/>
      <c r="EP12" s="565"/>
      <c r="EQ12" s="565"/>
      <c r="ER12" s="565"/>
      <c r="ES12" s="565"/>
      <c r="ET12" s="565"/>
      <c r="EU12" s="565"/>
      <c r="EV12" s="565"/>
      <c r="EW12" s="565"/>
      <c r="EX12" s="565"/>
      <c r="EY12" s="565"/>
      <c r="EZ12" s="565"/>
      <c r="FA12" s="565"/>
      <c r="FB12" s="565"/>
      <c r="FC12" s="565"/>
      <c r="FD12" s="565"/>
      <c r="FE12" s="565"/>
      <c r="FF12" s="565"/>
      <c r="FG12" s="565"/>
      <c r="FH12" s="565"/>
      <c r="FI12" s="565"/>
      <c r="FJ12" s="565"/>
      <c r="FK12" s="565"/>
      <c r="FL12" s="565"/>
      <c r="FM12" s="565"/>
      <c r="FN12" s="565"/>
      <c r="FO12" s="565"/>
      <c r="FP12" s="565"/>
      <c r="FQ12" s="565"/>
      <c r="FR12" s="565"/>
      <c r="FS12" s="565"/>
      <c r="FT12" s="565"/>
      <c r="FU12" s="565"/>
      <c r="FV12" s="565"/>
      <c r="FW12" s="565"/>
      <c r="FX12" s="565"/>
      <c r="FY12" s="565"/>
      <c r="FZ12" s="565"/>
      <c r="GA12" s="565"/>
      <c r="GB12" s="565"/>
      <c r="GC12" s="565"/>
      <c r="GD12" s="565"/>
      <c r="GE12" s="565"/>
      <c r="GF12" s="565"/>
      <c r="GG12" s="565"/>
      <c r="GH12" s="565"/>
      <c r="GI12" s="565"/>
      <c r="GJ12" s="565"/>
      <c r="GK12" s="565"/>
      <c r="GL12" s="565"/>
      <c r="GM12" s="565"/>
      <c r="GN12" s="565"/>
      <c r="GO12" s="565"/>
      <c r="GP12" s="565"/>
      <c r="GQ12" s="565"/>
      <c r="GR12" s="565"/>
      <c r="GS12" s="565"/>
      <c r="GT12" s="565"/>
      <c r="GU12" s="565"/>
      <c r="GV12" s="565"/>
      <c r="GW12" s="565"/>
      <c r="GX12" s="565"/>
      <c r="GY12" s="565"/>
      <c r="GZ12" s="565"/>
      <c r="HA12" s="565"/>
      <c r="HB12" s="565"/>
      <c r="HC12" s="565"/>
      <c r="HD12" s="565"/>
      <c r="HE12" s="565"/>
      <c r="HF12" s="565"/>
      <c r="HG12" s="565"/>
      <c r="HH12" s="565"/>
      <c r="HI12" s="565"/>
      <c r="HJ12" s="565"/>
      <c r="HK12" s="565"/>
      <c r="HL12" s="565"/>
      <c r="HM12" s="565"/>
      <c r="HN12" s="565"/>
      <c r="HO12" s="565"/>
      <c r="HP12" s="565"/>
      <c r="HQ12" s="565"/>
      <c r="HR12" s="565"/>
      <c r="HS12" s="565"/>
      <c r="HT12" s="565"/>
      <c r="HU12" s="565"/>
      <c r="HV12" s="565"/>
      <c r="HW12" s="565"/>
      <c r="HX12" s="565"/>
      <c r="HY12" s="565"/>
      <c r="HZ12" s="565"/>
      <c r="IA12" s="565"/>
      <c r="IB12" s="565"/>
      <c r="IC12" s="565"/>
      <c r="ID12" s="565"/>
      <c r="IE12" s="565"/>
      <c r="IF12" s="565"/>
      <c r="IG12" s="565"/>
      <c r="IH12" s="565"/>
      <c r="II12" s="565"/>
      <c r="IJ12" s="565"/>
      <c r="IK12" s="565"/>
      <c r="IL12" s="565"/>
      <c r="IM12" s="565"/>
      <c r="IN12" s="565"/>
      <c r="IO12" s="565"/>
      <c r="IP12" s="565"/>
      <c r="IQ12" s="565"/>
      <c r="IR12" s="565"/>
      <c r="IS12" s="565"/>
      <c r="IT12" s="565"/>
      <c r="IU12" s="565"/>
      <c r="IV12" s="565"/>
    </row>
    <row r="13" spans="1:8" ht="15.75" customHeight="1">
      <c r="A13" s="600" t="s">
        <v>19</v>
      </c>
      <c r="B13" s="600"/>
      <c r="C13" s="600"/>
      <c r="D13" s="600"/>
      <c r="E13" s="600"/>
      <c r="F13" s="600"/>
      <c r="G13" s="600"/>
      <c r="H13" s="229"/>
    </row>
    <row r="14" spans="1:8" ht="15.75">
      <c r="A14" s="601" t="s">
        <v>20</v>
      </c>
      <c r="B14" s="601"/>
      <c r="C14" s="601"/>
      <c r="D14" s="601"/>
      <c r="E14" s="601"/>
      <c r="F14" s="601"/>
      <c r="G14" s="601"/>
      <c r="H14" s="230"/>
    </row>
    <row r="15" spans="1:8" ht="15.75" customHeight="1">
      <c r="A15" s="599" t="s">
        <v>21</v>
      </c>
      <c r="B15" s="599"/>
      <c r="C15" s="599"/>
      <c r="D15" s="599"/>
      <c r="E15" s="599"/>
      <c r="F15" s="599"/>
      <c r="G15" s="599"/>
      <c r="H15" s="12"/>
    </row>
    <row r="16" spans="1:8" ht="10.5" customHeight="1">
      <c r="A16" s="111"/>
      <c r="B16" s="227"/>
      <c r="C16" s="227"/>
      <c r="D16" s="227"/>
      <c r="E16" s="227"/>
      <c r="F16" s="168"/>
      <c r="G16" s="168"/>
      <c r="H16" s="168"/>
    </row>
    <row r="17" spans="1:8" ht="33" customHeight="1">
      <c r="A17" s="503" t="s">
        <v>177</v>
      </c>
      <c r="B17" s="503"/>
      <c r="C17" s="503"/>
      <c r="D17" s="503"/>
      <c r="E17" s="503"/>
      <c r="F17" s="503"/>
      <c r="G17" s="503"/>
      <c r="H17" s="114"/>
    </row>
    <row r="18" spans="1:8" ht="21" customHeight="1">
      <c r="A18" s="521" t="s">
        <v>107</v>
      </c>
      <c r="B18" s="521"/>
      <c r="C18" s="521"/>
      <c r="D18" s="521"/>
      <c r="E18" s="521"/>
      <c r="F18" s="521"/>
      <c r="G18" s="521"/>
      <c r="H18" s="115"/>
    </row>
    <row r="19" spans="1:8" ht="114.75" customHeight="1">
      <c r="A19" s="496" t="s">
        <v>516</v>
      </c>
      <c r="B19" s="496"/>
      <c r="C19" s="496"/>
      <c r="D19" s="496"/>
      <c r="E19" s="496"/>
      <c r="F19" s="496"/>
      <c r="G19" s="496"/>
      <c r="H19" s="133"/>
    </row>
    <row r="20" spans="1:8" ht="13.5" customHeight="1">
      <c r="A20" s="655" t="s">
        <v>247</v>
      </c>
      <c r="B20" s="655"/>
      <c r="C20" s="655"/>
      <c r="D20" s="116"/>
      <c r="E20" s="116"/>
      <c r="F20" s="116"/>
      <c r="G20" s="116"/>
      <c r="H20" s="116"/>
    </row>
    <row r="21" spans="1:8" ht="17.25" customHeight="1">
      <c r="A21" s="499" t="s">
        <v>25</v>
      </c>
      <c r="B21" s="499"/>
      <c r="C21" s="499"/>
      <c r="D21" s="499"/>
      <c r="E21" s="499"/>
      <c r="F21" s="499"/>
      <c r="G21" s="499"/>
      <c r="H21" s="116"/>
    </row>
    <row r="22" spans="1:8" ht="36" customHeight="1">
      <c r="A22" s="503" t="s">
        <v>7</v>
      </c>
      <c r="B22" s="503"/>
      <c r="C22" s="503"/>
      <c r="D22" s="503"/>
      <c r="E22" s="503"/>
      <c r="F22" s="503"/>
      <c r="G22" s="503"/>
      <c r="H22" s="116"/>
    </row>
    <row r="23" s="561" customFormat="1" ht="12.75" customHeight="1">
      <c r="A23" s="561" t="s">
        <v>265</v>
      </c>
    </row>
    <row r="24" spans="1:7" s="228" customFormat="1" ht="12.75" customHeight="1">
      <c r="A24" s="519" t="s">
        <v>28</v>
      </c>
      <c r="B24" s="519"/>
      <c r="C24" s="519"/>
      <c r="D24" s="519"/>
      <c r="E24" s="519"/>
      <c r="F24" s="519"/>
      <c r="G24" s="519"/>
    </row>
    <row r="25" spans="1:8" ht="20.25" customHeight="1">
      <c r="A25" s="169" t="s">
        <v>517</v>
      </c>
      <c r="B25" s="169"/>
      <c r="C25" s="169"/>
      <c r="D25" s="169"/>
      <c r="E25" s="169"/>
      <c r="F25" s="169"/>
      <c r="G25" s="169"/>
      <c r="H25" s="114"/>
    </row>
    <row r="26" spans="1:8" ht="15.75" customHeight="1">
      <c r="A26" s="585" t="s">
        <v>202</v>
      </c>
      <c r="B26" s="627"/>
      <c r="C26" s="627"/>
      <c r="D26" s="627"/>
      <c r="E26" s="627"/>
      <c r="F26" s="627"/>
      <c r="G26" s="627"/>
      <c r="H26" s="116"/>
    </row>
    <row r="27" spans="1:8" ht="15.75">
      <c r="A27" s="685" t="s">
        <v>30</v>
      </c>
      <c r="B27" s="686"/>
      <c r="C27" s="687"/>
      <c r="D27" s="649" t="s">
        <v>31</v>
      </c>
      <c r="E27" s="560" t="s">
        <v>34</v>
      </c>
      <c r="F27" s="560"/>
      <c r="G27" s="560"/>
      <c r="H27" s="116"/>
    </row>
    <row r="28" spans="1:8" ht="15.75">
      <c r="A28" s="688"/>
      <c r="B28" s="689"/>
      <c r="C28" s="690"/>
      <c r="D28" s="650"/>
      <c r="E28" s="153" t="s">
        <v>35</v>
      </c>
      <c r="F28" s="153" t="s">
        <v>36</v>
      </c>
      <c r="G28" s="153" t="s">
        <v>37</v>
      </c>
      <c r="H28" s="116"/>
    </row>
    <row r="29" spans="1:8" ht="35.25" customHeight="1">
      <c r="A29" s="682" t="s">
        <v>178</v>
      </c>
      <c r="B29" s="683"/>
      <c r="C29" s="684"/>
      <c r="D29" s="170" t="s">
        <v>39</v>
      </c>
      <c r="E29" s="170">
        <v>125.3</v>
      </c>
      <c r="F29" s="170">
        <v>125.1</v>
      </c>
      <c r="G29" s="170">
        <v>125</v>
      </c>
      <c r="H29" s="171"/>
    </row>
    <row r="30" spans="1:8" ht="111" customHeight="1">
      <c r="A30" s="515" t="s">
        <v>179</v>
      </c>
      <c r="B30" s="515"/>
      <c r="C30" s="515"/>
      <c r="D30" s="515"/>
      <c r="E30" s="515"/>
      <c r="F30" s="515"/>
      <c r="G30" s="515"/>
      <c r="H30" s="172"/>
    </row>
    <row r="31" spans="1:8" ht="35.25" customHeight="1">
      <c r="A31" s="583" t="s">
        <v>40</v>
      </c>
      <c r="B31" s="583"/>
      <c r="C31" s="583"/>
      <c r="D31" s="583"/>
      <c r="E31" s="583"/>
      <c r="F31" s="583"/>
      <c r="G31" s="583"/>
      <c r="H31" s="172"/>
    </row>
    <row r="32" spans="1:8" ht="26.25" customHeight="1">
      <c r="A32" s="560" t="s">
        <v>251</v>
      </c>
      <c r="B32" s="560" t="s">
        <v>31</v>
      </c>
      <c r="C32" s="560" t="s">
        <v>32</v>
      </c>
      <c r="D32" s="560" t="s">
        <v>33</v>
      </c>
      <c r="E32" s="560" t="s">
        <v>34</v>
      </c>
      <c r="F32" s="560"/>
      <c r="G32" s="560"/>
      <c r="H32" s="116"/>
    </row>
    <row r="33" spans="1:8" ht="15.75">
      <c r="A33" s="560"/>
      <c r="B33" s="560"/>
      <c r="C33" s="560"/>
      <c r="D33" s="560"/>
      <c r="E33" s="153" t="s">
        <v>35</v>
      </c>
      <c r="F33" s="153" t="s">
        <v>36</v>
      </c>
      <c r="G33" s="153" t="s">
        <v>37</v>
      </c>
      <c r="H33" s="116"/>
    </row>
    <row r="34" spans="1:8" ht="31.5">
      <c r="A34" s="173" t="s">
        <v>47</v>
      </c>
      <c r="B34" s="188" t="s">
        <v>48</v>
      </c>
      <c r="C34" s="132">
        <f>C48</f>
        <v>1106477</v>
      </c>
      <c r="D34" s="132">
        <f>D48</f>
        <v>1154077</v>
      </c>
      <c r="E34" s="132">
        <f>E48</f>
        <v>1193074</v>
      </c>
      <c r="F34" s="132">
        <f>F48</f>
        <v>1188711</v>
      </c>
      <c r="G34" s="132">
        <f>G48</f>
        <v>1169695</v>
      </c>
      <c r="H34" s="116"/>
    </row>
    <row r="35" spans="1:8" ht="31.5">
      <c r="A35" s="173" t="s">
        <v>49</v>
      </c>
      <c r="B35" s="188" t="s">
        <v>48</v>
      </c>
      <c r="C35" s="132">
        <f>C63</f>
        <v>95374</v>
      </c>
      <c r="D35" s="132">
        <f>D63</f>
        <v>108995</v>
      </c>
      <c r="E35" s="132">
        <f>E63</f>
        <v>115356</v>
      </c>
      <c r="F35" s="132">
        <f>F63</f>
        <v>118032</v>
      </c>
      <c r="G35" s="132">
        <f>G63</f>
        <v>122862</v>
      </c>
      <c r="H35" s="116"/>
    </row>
    <row r="36" spans="1:8" ht="32.25" customHeight="1">
      <c r="A36" s="174" t="s">
        <v>50</v>
      </c>
      <c r="B36" s="124" t="s">
        <v>116</v>
      </c>
      <c r="C36" s="125">
        <f>SUM(C34:C35)</f>
        <v>1201851</v>
      </c>
      <c r="D36" s="125">
        <f>SUM(D34:D35)</f>
        <v>1263072</v>
      </c>
      <c r="E36" s="125">
        <f>SUM(E34:E35)</f>
        <v>1308430</v>
      </c>
      <c r="F36" s="186">
        <f>SUM(F34:F35)</f>
        <v>1306743</v>
      </c>
      <c r="G36" s="125">
        <f>SUM(G34:G35)</f>
        <v>1292557</v>
      </c>
      <c r="H36" s="175"/>
    </row>
    <row r="37" spans="1:8" ht="15.75">
      <c r="A37" s="503" t="s">
        <v>143</v>
      </c>
      <c r="B37" s="503"/>
      <c r="C37" s="503"/>
      <c r="D37" s="503"/>
      <c r="E37" s="503"/>
      <c r="F37" s="503"/>
      <c r="G37" s="503"/>
      <c r="H37" s="503"/>
    </row>
    <row r="38" s="655" customFormat="1" ht="15.75">
      <c r="A38" s="655" t="s">
        <v>252</v>
      </c>
    </row>
    <row r="39" spans="1:8" ht="35.25" customHeight="1">
      <c r="A39" s="499" t="s">
        <v>7</v>
      </c>
      <c r="B39" s="499"/>
      <c r="C39" s="499"/>
      <c r="D39" s="499"/>
      <c r="E39" s="499"/>
      <c r="F39" s="499"/>
      <c r="G39" s="499"/>
      <c r="H39" s="116"/>
    </row>
    <row r="40" spans="1:7" ht="15.75">
      <c r="A40" s="110" t="s">
        <v>250</v>
      </c>
      <c r="B40" s="116"/>
      <c r="C40" s="116"/>
      <c r="D40" s="116"/>
      <c r="E40" s="116"/>
      <c r="F40" s="116"/>
      <c r="G40" s="116"/>
    </row>
    <row r="41" spans="1:8" ht="43.5" customHeight="1">
      <c r="A41" s="500" t="s">
        <v>181</v>
      </c>
      <c r="B41" s="500"/>
      <c r="C41" s="500"/>
      <c r="D41" s="500"/>
      <c r="E41" s="500"/>
      <c r="F41" s="500"/>
      <c r="G41" s="500"/>
      <c r="H41" s="133"/>
    </row>
    <row r="42" spans="1:8" ht="15.75" customHeight="1">
      <c r="A42" s="560" t="s">
        <v>182</v>
      </c>
      <c r="B42" s="560" t="s">
        <v>31</v>
      </c>
      <c r="C42" s="560" t="s">
        <v>32</v>
      </c>
      <c r="D42" s="560" t="s">
        <v>33</v>
      </c>
      <c r="E42" s="560" t="s">
        <v>34</v>
      </c>
      <c r="F42" s="560"/>
      <c r="G42" s="560"/>
      <c r="H42" s="116"/>
    </row>
    <row r="43" spans="1:8" ht="15.75">
      <c r="A43" s="560"/>
      <c r="B43" s="560"/>
      <c r="C43" s="560"/>
      <c r="D43" s="560"/>
      <c r="E43" s="153" t="s">
        <v>35</v>
      </c>
      <c r="F43" s="153" t="s">
        <v>36</v>
      </c>
      <c r="G43" s="153" t="s">
        <v>37</v>
      </c>
      <c r="H43" s="116"/>
    </row>
    <row r="44" spans="1:8" ht="48.75" customHeight="1">
      <c r="A44" s="173" t="s">
        <v>183</v>
      </c>
      <c r="B44" s="176" t="s">
        <v>39</v>
      </c>
      <c r="C44" s="445">
        <v>7856</v>
      </c>
      <c r="D44" s="445">
        <v>7868</v>
      </c>
      <c r="E44" s="445">
        <v>8037</v>
      </c>
      <c r="F44" s="445">
        <v>8502</v>
      </c>
      <c r="G44" s="445">
        <v>8730</v>
      </c>
      <c r="H44" s="116"/>
    </row>
    <row r="45" spans="1:8" ht="12" customHeight="1">
      <c r="A45" s="156"/>
      <c r="B45" s="155"/>
      <c r="C45" s="155"/>
      <c r="D45" s="155"/>
      <c r="E45" s="155"/>
      <c r="F45" s="155"/>
      <c r="G45" s="155"/>
      <c r="H45" s="155"/>
    </row>
    <row r="46" spans="1:8" ht="31.5">
      <c r="A46" s="560" t="s">
        <v>55</v>
      </c>
      <c r="B46" s="497" t="s">
        <v>31</v>
      </c>
      <c r="C46" s="188" t="s">
        <v>42</v>
      </c>
      <c r="D46" s="188" t="s">
        <v>43</v>
      </c>
      <c r="E46" s="497" t="s">
        <v>44</v>
      </c>
      <c r="F46" s="497"/>
      <c r="G46" s="497"/>
      <c r="H46" s="177"/>
    </row>
    <row r="47" spans="1:8" ht="15.75">
      <c r="A47" s="560"/>
      <c r="B47" s="497"/>
      <c r="C47" s="188" t="s">
        <v>45</v>
      </c>
      <c r="D47" s="188" t="s">
        <v>46</v>
      </c>
      <c r="E47" s="188" t="s">
        <v>35</v>
      </c>
      <c r="F47" s="188" t="s">
        <v>36</v>
      </c>
      <c r="G47" s="188" t="s">
        <v>37</v>
      </c>
      <c r="H47" s="177"/>
    </row>
    <row r="48" spans="1:8" ht="31.5">
      <c r="A48" s="226" t="s">
        <v>47</v>
      </c>
      <c r="B48" s="188" t="s">
        <v>48</v>
      </c>
      <c r="C48" s="132">
        <f>SUM(C49:C50)</f>
        <v>1106477</v>
      </c>
      <c r="D48" s="132">
        <f>SUM(D49:D50)</f>
        <v>1154077</v>
      </c>
      <c r="E48" s="132">
        <f>SUM(E49:E50)</f>
        <v>1193074</v>
      </c>
      <c r="F48" s="185">
        <f>SUM(F49:F50)</f>
        <v>1188711</v>
      </c>
      <c r="G48" s="132">
        <f>SUM(G49:G50)</f>
        <v>1169695</v>
      </c>
      <c r="H48" s="177"/>
    </row>
    <row r="49" spans="1:8" ht="26.25" customHeight="1">
      <c r="A49" s="226" t="s">
        <v>184</v>
      </c>
      <c r="B49" s="188" t="s">
        <v>48</v>
      </c>
      <c r="C49" s="188">
        <v>579</v>
      </c>
      <c r="D49" s="188">
        <v>0</v>
      </c>
      <c r="E49" s="188">
        <v>0</v>
      </c>
      <c r="F49" s="188">
        <v>0</v>
      </c>
      <c r="G49" s="188">
        <v>0</v>
      </c>
      <c r="H49" s="177"/>
    </row>
    <row r="50" spans="1:8" ht="15.75">
      <c r="A50" s="226" t="s">
        <v>76</v>
      </c>
      <c r="B50" s="188" t="s">
        <v>48</v>
      </c>
      <c r="C50" s="132">
        <v>1105898</v>
      </c>
      <c r="D50" s="132">
        <v>1154077</v>
      </c>
      <c r="E50" s="132">
        <v>1193074</v>
      </c>
      <c r="F50" s="185">
        <v>1188711</v>
      </c>
      <c r="G50" s="132">
        <v>1169695</v>
      </c>
      <c r="H50" s="177"/>
    </row>
    <row r="51" spans="1:8" ht="31.5">
      <c r="A51" s="123" t="s">
        <v>58</v>
      </c>
      <c r="B51" s="124" t="s">
        <v>48</v>
      </c>
      <c r="C51" s="125">
        <f>SUM(C48)</f>
        <v>1106477</v>
      </c>
      <c r="D51" s="125">
        <f>SUM(D48)</f>
        <v>1154077</v>
      </c>
      <c r="E51" s="125">
        <f>SUM(E48)</f>
        <v>1193074</v>
      </c>
      <c r="F51" s="186">
        <f>SUM(F48)</f>
        <v>1188711</v>
      </c>
      <c r="G51" s="125">
        <f>SUM(G48)</f>
        <v>1169695</v>
      </c>
      <c r="H51" s="178"/>
    </row>
    <row r="52" spans="1:8" ht="15.75">
      <c r="A52" s="503" t="s">
        <v>185</v>
      </c>
      <c r="B52" s="503"/>
      <c r="C52" s="503"/>
      <c r="D52" s="503"/>
      <c r="E52" s="503"/>
      <c r="F52" s="503"/>
      <c r="G52" s="503"/>
      <c r="H52" s="503"/>
    </row>
    <row r="53" spans="1:8" ht="22.5" customHeight="1">
      <c r="A53" s="496" t="s">
        <v>60</v>
      </c>
      <c r="B53" s="496"/>
      <c r="C53" s="496"/>
      <c r="D53" s="496"/>
      <c r="E53" s="496"/>
      <c r="F53" s="496"/>
      <c r="G53" s="496"/>
      <c r="H53" s="133"/>
    </row>
    <row r="54" spans="1:8" ht="36.75" customHeight="1">
      <c r="A54" s="496" t="s">
        <v>14</v>
      </c>
      <c r="B54" s="496"/>
      <c r="C54" s="496"/>
      <c r="D54" s="496"/>
      <c r="E54" s="496"/>
      <c r="F54" s="496"/>
      <c r="G54" s="496"/>
      <c r="H54" s="179"/>
    </row>
    <row r="55" spans="1:7" ht="15" customHeight="1">
      <c r="A55" s="496" t="s">
        <v>249</v>
      </c>
      <c r="B55" s="496"/>
      <c r="C55" s="496"/>
      <c r="D55" s="496"/>
      <c r="E55" s="496"/>
      <c r="F55" s="496"/>
      <c r="G55" s="496"/>
    </row>
    <row r="56" spans="1:8" ht="41.25" customHeight="1">
      <c r="A56" s="496" t="s">
        <v>181</v>
      </c>
      <c r="B56" s="496"/>
      <c r="C56" s="496"/>
      <c r="D56" s="496"/>
      <c r="E56" s="496"/>
      <c r="F56" s="496"/>
      <c r="G56" s="496"/>
      <c r="H56" s="114"/>
    </row>
    <row r="57" spans="1:8" ht="31.5">
      <c r="A57" s="692" t="s">
        <v>54</v>
      </c>
      <c r="B57" s="497" t="s">
        <v>31</v>
      </c>
      <c r="C57" s="188" t="s">
        <v>42</v>
      </c>
      <c r="D57" s="188" t="s">
        <v>43</v>
      </c>
      <c r="E57" s="497" t="s">
        <v>44</v>
      </c>
      <c r="F57" s="497"/>
      <c r="G57" s="497"/>
      <c r="H57" s="180"/>
    </row>
    <row r="58" spans="1:8" ht="15.75">
      <c r="A58" s="692"/>
      <c r="B58" s="497"/>
      <c r="C58" s="188" t="s">
        <v>45</v>
      </c>
      <c r="D58" s="188" t="s">
        <v>46</v>
      </c>
      <c r="E58" s="188" t="s">
        <v>35</v>
      </c>
      <c r="F58" s="188" t="s">
        <v>36</v>
      </c>
      <c r="G58" s="188" t="s">
        <v>37</v>
      </c>
      <c r="H58" s="177"/>
    </row>
    <row r="59" spans="1:8" ht="47.25">
      <c r="A59" s="252" t="s">
        <v>186</v>
      </c>
      <c r="B59" s="181" t="s">
        <v>39</v>
      </c>
      <c r="C59" s="181">
        <v>1077</v>
      </c>
      <c r="D59" s="181">
        <v>1038</v>
      </c>
      <c r="E59" s="181">
        <v>1180</v>
      </c>
      <c r="F59" s="181">
        <v>1100</v>
      </c>
      <c r="G59" s="181">
        <v>1100</v>
      </c>
      <c r="H59" s="182"/>
    </row>
    <row r="60" spans="1:8" ht="15.75">
      <c r="A60" s="114"/>
      <c r="B60" s="114"/>
      <c r="C60" s="114"/>
      <c r="D60" s="114"/>
      <c r="E60" s="114"/>
      <c r="F60" s="114"/>
      <c r="G60" s="114"/>
      <c r="H60" s="177"/>
    </row>
    <row r="61" spans="1:8" ht="46.5" customHeight="1">
      <c r="A61" s="560" t="s">
        <v>180</v>
      </c>
      <c r="B61" s="497" t="s">
        <v>31</v>
      </c>
      <c r="C61" s="188" t="s">
        <v>42</v>
      </c>
      <c r="D61" s="188" t="s">
        <v>43</v>
      </c>
      <c r="E61" s="497" t="s">
        <v>44</v>
      </c>
      <c r="F61" s="497"/>
      <c r="G61" s="497"/>
      <c r="H61" s="177"/>
    </row>
    <row r="62" spans="1:8" ht="17.25" customHeight="1">
      <c r="A62" s="560"/>
      <c r="B62" s="497"/>
      <c r="C62" s="188" t="s">
        <v>45</v>
      </c>
      <c r="D62" s="188" t="s">
        <v>46</v>
      </c>
      <c r="E62" s="188" t="s">
        <v>35</v>
      </c>
      <c r="F62" s="188" t="s">
        <v>36</v>
      </c>
      <c r="G62" s="188" t="s">
        <v>37</v>
      </c>
      <c r="H62" s="177"/>
    </row>
    <row r="63" spans="1:8" ht="31.5">
      <c r="A63" s="136" t="s">
        <v>49</v>
      </c>
      <c r="B63" s="188" t="s">
        <v>48</v>
      </c>
      <c r="C63" s="122">
        <v>95374</v>
      </c>
      <c r="D63" s="132">
        <v>108995</v>
      </c>
      <c r="E63" s="132">
        <f>113411+4965-3020</f>
        <v>115356</v>
      </c>
      <c r="F63" s="185">
        <v>118032</v>
      </c>
      <c r="G63" s="132">
        <v>122862</v>
      </c>
      <c r="H63" s="177"/>
    </row>
    <row r="64" spans="1:8" ht="31.5">
      <c r="A64" s="123" t="s">
        <v>58</v>
      </c>
      <c r="B64" s="124" t="s">
        <v>48</v>
      </c>
      <c r="C64" s="125">
        <f>SUM(C63)</f>
        <v>95374</v>
      </c>
      <c r="D64" s="125">
        <f>SUM(D63)</f>
        <v>108995</v>
      </c>
      <c r="E64" s="125">
        <f>SUM(E63)</f>
        <v>115356</v>
      </c>
      <c r="F64" s="186">
        <f>SUM(F63)</f>
        <v>118032</v>
      </c>
      <c r="G64" s="125">
        <f>SUM(G63)</f>
        <v>122862</v>
      </c>
      <c r="H64" s="178"/>
    </row>
    <row r="65" spans="1:8" ht="15.75">
      <c r="A65" s="691"/>
      <c r="B65" s="691"/>
      <c r="C65" s="183"/>
      <c r="D65" s="184"/>
      <c r="E65" s="184"/>
      <c r="F65" s="184"/>
      <c r="G65" s="184"/>
      <c r="H65" s="184"/>
    </row>
    <row r="75" ht="15.75" customHeight="1"/>
    <row r="76" ht="15.75" customHeight="1"/>
    <row r="77" ht="15.75" customHeight="1"/>
    <row r="79" ht="15.75" customHeight="1"/>
    <row r="83" ht="15.75" customHeight="1"/>
    <row r="84" ht="15.75" customHeight="1"/>
    <row r="86" ht="15.75" customHeight="1"/>
    <row r="87" ht="15.75" customHeight="1"/>
    <row r="88" ht="15.75" customHeight="1"/>
    <row r="93" ht="15.75" customHeight="1"/>
    <row r="98" ht="15.75" customHeight="1"/>
    <row r="99" ht="15.75" customHeight="1"/>
    <row r="103" ht="47.25" customHeight="1"/>
    <row r="109" ht="15.75" customHeight="1"/>
    <row r="111" ht="15.75" customHeight="1"/>
    <row r="113" ht="15.75" customHeight="1"/>
    <row r="114" ht="47.25" customHeight="1"/>
    <row r="118" ht="47.25" customHeight="1"/>
  </sheetData>
  <sheetProtection/>
  <mergeCells count="110">
    <mergeCell ref="HM12:HP12"/>
    <mergeCell ref="HQ12:HT12"/>
    <mergeCell ref="A24:G24"/>
    <mergeCell ref="A31:G31"/>
    <mergeCell ref="A38:IV38"/>
    <mergeCell ref="IO12:IR12"/>
    <mergeCell ref="FY12:GB12"/>
    <mergeCell ref="GC12:GF12"/>
    <mergeCell ref="GG12:GJ12"/>
    <mergeCell ref="HU12:HX12"/>
    <mergeCell ref="HY12:IB12"/>
    <mergeCell ref="A39:G39"/>
    <mergeCell ref="IC12:IF12"/>
    <mergeCell ref="IG12:IJ12"/>
    <mergeCell ref="IK12:IN12"/>
    <mergeCell ref="GW12:GZ12"/>
    <mergeCell ref="HA12:HD12"/>
    <mergeCell ref="HE12:HH12"/>
    <mergeCell ref="HI12:HL12"/>
    <mergeCell ref="ES12:EV12"/>
    <mergeCell ref="EW12:EZ12"/>
    <mergeCell ref="A55:G55"/>
    <mergeCell ref="IS12:IV12"/>
    <mergeCell ref="A12:G12"/>
    <mergeCell ref="A13:G13"/>
    <mergeCell ref="A14:G14"/>
    <mergeCell ref="A15:G15"/>
    <mergeCell ref="A22:G22"/>
    <mergeCell ref="A20:C20"/>
    <mergeCell ref="GS12:GV12"/>
    <mergeCell ref="FA12:FD12"/>
    <mergeCell ref="FE12:FH12"/>
    <mergeCell ref="FI12:FL12"/>
    <mergeCell ref="FM12:FP12"/>
    <mergeCell ref="FQ12:FT12"/>
    <mergeCell ref="FU12:FX12"/>
    <mergeCell ref="GK12:GN12"/>
    <mergeCell ref="GO12:GR12"/>
    <mergeCell ref="DI12:DL12"/>
    <mergeCell ref="DM12:DP12"/>
    <mergeCell ref="DQ12:DT12"/>
    <mergeCell ref="DU12:DX12"/>
    <mergeCell ref="DY12:EB12"/>
    <mergeCell ref="EO12:ER12"/>
    <mergeCell ref="EC12:EF12"/>
    <mergeCell ref="EG12:EJ12"/>
    <mergeCell ref="EK12:EN12"/>
    <mergeCell ref="BY12:CB12"/>
    <mergeCell ref="CC12:CF12"/>
    <mergeCell ref="CG12:CJ12"/>
    <mergeCell ref="CK12:CN12"/>
    <mergeCell ref="CO12:CR12"/>
    <mergeCell ref="CS12:CV12"/>
    <mergeCell ref="DE12:DH12"/>
    <mergeCell ref="AK12:AN12"/>
    <mergeCell ref="AO12:AR12"/>
    <mergeCell ref="AS12:AV12"/>
    <mergeCell ref="AW12:AZ12"/>
    <mergeCell ref="CW12:CZ12"/>
    <mergeCell ref="DA12:DD12"/>
    <mergeCell ref="BI12:BL12"/>
    <mergeCell ref="BM12:BP12"/>
    <mergeCell ref="BQ12:BT12"/>
    <mergeCell ref="BU12:BX12"/>
    <mergeCell ref="B42:B43"/>
    <mergeCell ref="BA12:BD12"/>
    <mergeCell ref="BE12:BH12"/>
    <mergeCell ref="I12:L12"/>
    <mergeCell ref="M12:P12"/>
    <mergeCell ref="Q12:T12"/>
    <mergeCell ref="U12:X12"/>
    <mergeCell ref="Y12:AB12"/>
    <mergeCell ref="AC12:AF12"/>
    <mergeCell ref="AG12:AJ12"/>
    <mergeCell ref="A65:B65"/>
    <mergeCell ref="A53:G53"/>
    <mergeCell ref="A52:H52"/>
    <mergeCell ref="A54:G54"/>
    <mergeCell ref="A56:G56"/>
    <mergeCell ref="E61:G61"/>
    <mergeCell ref="E57:G57"/>
    <mergeCell ref="B61:B62"/>
    <mergeCell ref="A57:A58"/>
    <mergeCell ref="A61:A62"/>
    <mergeCell ref="B57:B58"/>
    <mergeCell ref="D27:D28"/>
    <mergeCell ref="D32:D33"/>
    <mergeCell ref="E32:G32"/>
    <mergeCell ref="A37:H37"/>
    <mergeCell ref="A41:G41"/>
    <mergeCell ref="C32:C33"/>
    <mergeCell ref="A42:A43"/>
    <mergeCell ref="C42:C43"/>
    <mergeCell ref="B46:B47"/>
    <mergeCell ref="A19:G19"/>
    <mergeCell ref="A21:G21"/>
    <mergeCell ref="A26:G26"/>
    <mergeCell ref="A23:IV23"/>
    <mergeCell ref="E27:G27"/>
    <mergeCell ref="A27:C28"/>
    <mergeCell ref="A17:G17"/>
    <mergeCell ref="A46:A47"/>
    <mergeCell ref="E46:G46"/>
    <mergeCell ref="A29:C29"/>
    <mergeCell ref="A30:G30"/>
    <mergeCell ref="A32:A33"/>
    <mergeCell ref="B32:B33"/>
    <mergeCell ref="E42:G42"/>
    <mergeCell ref="D42:D43"/>
    <mergeCell ref="A18:G18"/>
  </mergeCells>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31.xml><?xml version="1.0" encoding="utf-8"?>
<worksheet xmlns="http://schemas.openxmlformats.org/spreadsheetml/2006/main" xmlns:r="http://schemas.openxmlformats.org/officeDocument/2006/relationships">
  <dimension ref="A1:G76"/>
  <sheetViews>
    <sheetView view="pageBreakPreview" zoomScaleSheetLayoutView="100" zoomScalePageLayoutView="0" workbookViewId="0" topLeftCell="A40">
      <selection activeCell="J24" sqref="J24"/>
    </sheetView>
  </sheetViews>
  <sheetFormatPr defaultColWidth="9.140625" defaultRowHeight="12.75"/>
  <cols>
    <col min="1" max="1" width="30.421875" style="1" customWidth="1"/>
    <col min="2" max="2" width="11.00390625" style="1" customWidth="1"/>
    <col min="3" max="3" width="12.7109375" style="2" customWidth="1"/>
    <col min="4" max="4" width="15.140625" style="2" customWidth="1"/>
    <col min="5" max="5" width="14.8515625" style="2" customWidth="1"/>
    <col min="6" max="6" width="12.8515625" style="2" customWidth="1"/>
    <col min="7" max="7" width="26.00390625" style="2" customWidth="1"/>
  </cols>
  <sheetData>
    <row r="1" s="93" customFormat="1" ht="15.75">
      <c r="E1" s="93" t="s">
        <v>105</v>
      </c>
    </row>
    <row r="2" s="93" customFormat="1" ht="15.75">
      <c r="E2" s="93" t="s">
        <v>16</v>
      </c>
    </row>
    <row r="3" s="93" customFormat="1" ht="15.75">
      <c r="E3" s="93" t="s">
        <v>17</v>
      </c>
    </row>
    <row r="4" spans="5:7" s="93" customFormat="1" ht="15" customHeight="1">
      <c r="E4" s="92" t="s">
        <v>501</v>
      </c>
      <c r="F4" s="92"/>
      <c r="G4" s="92"/>
    </row>
    <row r="5" spans="1:7" ht="15.75">
      <c r="A5" s="448"/>
      <c r="B5" s="448"/>
      <c r="C5" s="448"/>
      <c r="D5" s="449"/>
      <c r="E5" s="93"/>
      <c r="F5" s="93"/>
      <c r="G5" s="93"/>
    </row>
    <row r="6" spans="1:7" ht="15.75">
      <c r="A6" s="448"/>
      <c r="B6" s="448"/>
      <c r="C6" s="448"/>
      <c r="D6" s="449"/>
      <c r="E6" s="93" t="s">
        <v>15</v>
      </c>
      <c r="F6" s="93"/>
      <c r="G6" s="93"/>
    </row>
    <row r="7" spans="1:7" ht="15.75">
      <c r="A7" s="448"/>
      <c r="B7" s="448"/>
      <c r="C7" s="448"/>
      <c r="D7" s="449"/>
      <c r="E7" s="93" t="s">
        <v>411</v>
      </c>
      <c r="F7" s="93"/>
      <c r="G7" s="93"/>
    </row>
    <row r="8" spans="1:7" ht="15.75">
      <c r="A8" s="448"/>
      <c r="B8" s="448"/>
      <c r="C8" s="448"/>
      <c r="D8" s="449"/>
      <c r="E8" s="92" t="s">
        <v>412</v>
      </c>
      <c r="F8" s="92"/>
      <c r="G8" s="92"/>
    </row>
    <row r="9" spans="1:7" ht="15.75">
      <c r="A9" s="448"/>
      <c r="B9" s="448"/>
      <c r="C9" s="448"/>
      <c r="D9" s="449"/>
      <c r="E9" s="93" t="s">
        <v>426</v>
      </c>
      <c r="F9" s="93"/>
      <c r="G9" s="93"/>
    </row>
    <row r="10" spans="1:7" ht="15.75">
      <c r="A10" s="63"/>
      <c r="B10" s="63"/>
      <c r="C10" s="63"/>
      <c r="D10" s="63"/>
      <c r="E10" s="63"/>
      <c r="F10" s="199"/>
      <c r="G10" s="63"/>
    </row>
    <row r="11" spans="1:7" ht="15.75">
      <c r="A11" s="693" t="s">
        <v>18</v>
      </c>
      <c r="B11" s="693"/>
      <c r="C11" s="693"/>
      <c r="D11" s="693"/>
      <c r="E11" s="693"/>
      <c r="F11" s="693"/>
      <c r="G11" s="693"/>
    </row>
    <row r="12" spans="1:7" ht="15.75">
      <c r="A12" s="694" t="s">
        <v>19</v>
      </c>
      <c r="B12" s="694"/>
      <c r="C12" s="694"/>
      <c r="D12" s="694"/>
      <c r="E12" s="694"/>
      <c r="F12" s="694"/>
      <c r="G12" s="694"/>
    </row>
    <row r="13" spans="1:7" ht="15.75">
      <c r="A13" s="695" t="s">
        <v>20</v>
      </c>
      <c r="B13" s="695"/>
      <c r="C13" s="695"/>
      <c r="D13" s="695"/>
      <c r="E13" s="695"/>
      <c r="F13" s="695"/>
      <c r="G13" s="695"/>
    </row>
    <row r="14" spans="1:7" ht="15.75">
      <c r="A14" s="693" t="s">
        <v>21</v>
      </c>
      <c r="B14" s="693"/>
      <c r="C14" s="693"/>
      <c r="D14" s="693"/>
      <c r="E14" s="693"/>
      <c r="F14" s="693"/>
      <c r="G14" s="693"/>
    </row>
    <row r="15" spans="1:7" ht="15.75">
      <c r="A15" s="450"/>
      <c r="B15" s="450"/>
      <c r="C15" s="451"/>
      <c r="D15" s="451"/>
      <c r="E15" s="451"/>
      <c r="F15" s="451"/>
      <c r="G15" s="451"/>
    </row>
    <row r="16" spans="1:7" s="447" customFormat="1" ht="31.5" customHeight="1">
      <c r="A16" s="696" t="s">
        <v>324</v>
      </c>
      <c r="B16" s="696"/>
      <c r="C16" s="696"/>
      <c r="D16" s="696"/>
      <c r="E16" s="696"/>
      <c r="F16" s="696"/>
      <c r="G16" s="696"/>
    </row>
    <row r="17" spans="1:7" s="447" customFormat="1" ht="15.75">
      <c r="A17" s="696" t="s">
        <v>22</v>
      </c>
      <c r="B17" s="696"/>
      <c r="C17" s="696"/>
      <c r="D17" s="696"/>
      <c r="E17" s="696"/>
      <c r="F17" s="696"/>
      <c r="G17" s="696"/>
    </row>
    <row r="18" spans="1:7" s="447" customFormat="1" ht="132" customHeight="1">
      <c r="A18" s="696" t="s">
        <v>538</v>
      </c>
      <c r="B18" s="696"/>
      <c r="C18" s="696"/>
      <c r="D18" s="696"/>
      <c r="E18" s="696"/>
      <c r="F18" s="696"/>
      <c r="G18" s="696"/>
    </row>
    <row r="19" spans="1:7" s="447" customFormat="1" ht="15.75">
      <c r="A19" s="452" t="s">
        <v>24</v>
      </c>
      <c r="B19" s="453"/>
      <c r="C19" s="453"/>
      <c r="D19" s="453"/>
      <c r="E19" s="453"/>
      <c r="F19" s="453"/>
      <c r="G19" s="453"/>
    </row>
    <row r="20" spans="1:7" ht="15.75">
      <c r="A20" s="603" t="s">
        <v>539</v>
      </c>
      <c r="B20" s="603"/>
      <c r="C20" s="603"/>
      <c r="D20" s="603"/>
      <c r="E20" s="603"/>
      <c r="F20" s="603"/>
      <c r="G20" s="603"/>
    </row>
    <row r="21" spans="1:7" ht="36" customHeight="1">
      <c r="A21" s="603" t="s">
        <v>9</v>
      </c>
      <c r="B21" s="603"/>
      <c r="C21" s="603"/>
      <c r="D21" s="603"/>
      <c r="E21" s="603"/>
      <c r="F21" s="603"/>
      <c r="G21" s="603"/>
    </row>
    <row r="22" spans="1:7" s="447" customFormat="1" ht="18" customHeight="1">
      <c r="A22" s="696" t="s">
        <v>540</v>
      </c>
      <c r="B22" s="696"/>
      <c r="C22" s="696"/>
      <c r="D22" s="696"/>
      <c r="E22" s="696"/>
      <c r="F22" s="696"/>
      <c r="G22" s="696"/>
    </row>
    <row r="23" spans="1:7" s="447" customFormat="1" ht="15.75">
      <c r="A23" s="603" t="s">
        <v>420</v>
      </c>
      <c r="B23" s="603"/>
      <c r="C23" s="603"/>
      <c r="D23" s="603"/>
      <c r="E23" s="603"/>
      <c r="F23" s="603"/>
      <c r="G23" s="603"/>
    </row>
    <row r="24" spans="1:7" s="447" customFormat="1" ht="65.25" customHeight="1">
      <c r="A24" s="696" t="s">
        <v>325</v>
      </c>
      <c r="B24" s="696"/>
      <c r="C24" s="696"/>
      <c r="D24" s="696"/>
      <c r="E24" s="696"/>
      <c r="F24" s="696"/>
      <c r="G24" s="696"/>
    </row>
    <row r="25" spans="1:7" s="447" customFormat="1" ht="31.5" customHeight="1">
      <c r="A25" s="696" t="s">
        <v>541</v>
      </c>
      <c r="B25" s="696"/>
      <c r="C25" s="696"/>
      <c r="D25" s="696"/>
      <c r="E25" s="696"/>
      <c r="F25" s="696"/>
      <c r="G25" s="696"/>
    </row>
    <row r="26" spans="1:7" s="447" customFormat="1" ht="51.75" customHeight="1">
      <c r="A26" s="696" t="s">
        <v>542</v>
      </c>
      <c r="B26" s="696"/>
      <c r="C26" s="696"/>
      <c r="D26" s="696"/>
      <c r="E26" s="696"/>
      <c r="F26" s="696"/>
      <c r="G26" s="696"/>
    </row>
    <row r="27" spans="1:7" s="447" customFormat="1" ht="15.75">
      <c r="A27" s="697" t="s">
        <v>40</v>
      </c>
      <c r="B27" s="697"/>
      <c r="C27" s="697"/>
      <c r="D27" s="697"/>
      <c r="E27" s="697"/>
      <c r="F27" s="697"/>
      <c r="G27" s="697"/>
    </row>
    <row r="28" spans="1:7" s="447" customFormat="1" ht="57" customHeight="1">
      <c r="A28" s="698" t="s">
        <v>41</v>
      </c>
      <c r="B28" s="698" t="s">
        <v>31</v>
      </c>
      <c r="C28" s="243" t="s">
        <v>42</v>
      </c>
      <c r="D28" s="243" t="s">
        <v>43</v>
      </c>
      <c r="E28" s="698" t="s">
        <v>44</v>
      </c>
      <c r="F28" s="698"/>
      <c r="G28" s="698"/>
    </row>
    <row r="29" spans="1:7" s="447" customFormat="1" ht="25.5" customHeight="1">
      <c r="A29" s="698"/>
      <c r="B29" s="698"/>
      <c r="C29" s="243" t="s">
        <v>45</v>
      </c>
      <c r="D29" s="243" t="s">
        <v>46</v>
      </c>
      <c r="E29" s="243" t="s">
        <v>35</v>
      </c>
      <c r="F29" s="243" t="s">
        <v>36</v>
      </c>
      <c r="G29" s="243" t="s">
        <v>37</v>
      </c>
    </row>
    <row r="30" spans="1:7" s="447" customFormat="1" ht="43.5" customHeight="1">
      <c r="A30" s="454" t="s">
        <v>47</v>
      </c>
      <c r="B30" s="243" t="s">
        <v>48</v>
      </c>
      <c r="C30" s="246">
        <f>C50</f>
        <v>429777.1</v>
      </c>
      <c r="D30" s="246">
        <f>D50</f>
        <v>77778.8</v>
      </c>
      <c r="E30" s="246">
        <f>E50</f>
        <v>46587.2</v>
      </c>
      <c r="F30" s="246">
        <f>F50</f>
        <v>0</v>
      </c>
      <c r="G30" s="246">
        <f>G50</f>
        <v>0</v>
      </c>
    </row>
    <row r="31" spans="1:7" s="447" customFormat="1" ht="44.25" customHeight="1">
      <c r="A31" s="454" t="s">
        <v>326</v>
      </c>
      <c r="B31" s="243" t="s">
        <v>48</v>
      </c>
      <c r="C31" s="246">
        <f>C66</f>
        <v>0</v>
      </c>
      <c r="D31" s="246">
        <f>D66</f>
        <v>0</v>
      </c>
      <c r="E31" s="246">
        <f>E66</f>
        <v>158478.6</v>
      </c>
      <c r="F31" s="246">
        <f>F66</f>
        <v>0</v>
      </c>
      <c r="G31" s="246">
        <f>G66</f>
        <v>0</v>
      </c>
    </row>
    <row r="32" spans="1:7" s="447" customFormat="1" ht="33" customHeight="1">
      <c r="A32" s="454" t="s">
        <v>49</v>
      </c>
      <c r="B32" s="243" t="s">
        <v>48</v>
      </c>
      <c r="C32" s="246">
        <f>C76</f>
        <v>17870.8</v>
      </c>
      <c r="D32" s="246">
        <f>D76</f>
        <v>3254.5</v>
      </c>
      <c r="E32" s="246">
        <f>E76</f>
        <v>22813.5</v>
      </c>
      <c r="F32" s="246">
        <f>F76</f>
        <v>0</v>
      </c>
      <c r="G32" s="246">
        <f>G76</f>
        <v>0</v>
      </c>
    </row>
    <row r="33" spans="1:7" s="447" customFormat="1" ht="35.25" customHeight="1">
      <c r="A33" s="455" t="s">
        <v>50</v>
      </c>
      <c r="B33" s="456" t="s">
        <v>48</v>
      </c>
      <c r="C33" s="457">
        <f>SUM(C30:C32)</f>
        <v>447647.89999999997</v>
      </c>
      <c r="D33" s="457">
        <f>SUM(D30:D32)</f>
        <v>81033.3</v>
      </c>
      <c r="E33" s="457">
        <f>SUM(E30:E32)</f>
        <v>227879.3</v>
      </c>
      <c r="F33" s="457">
        <f>SUM(F30:F32)</f>
        <v>0</v>
      </c>
      <c r="G33" s="457">
        <f>SUM(G30:G32)</f>
        <v>0</v>
      </c>
    </row>
    <row r="34" spans="1:7" s="447" customFormat="1" ht="19.5" customHeight="1">
      <c r="A34" s="696" t="s">
        <v>327</v>
      </c>
      <c r="B34" s="696"/>
      <c r="C34" s="696"/>
      <c r="D34" s="696"/>
      <c r="E34" s="696"/>
      <c r="F34" s="696"/>
      <c r="G34" s="696"/>
    </row>
    <row r="35" spans="1:7" s="447" customFormat="1" ht="15.75">
      <c r="A35" s="100" t="s">
        <v>332</v>
      </c>
      <c r="B35" s="101"/>
      <c r="C35" s="101"/>
      <c r="D35" s="101"/>
      <c r="E35" s="101"/>
      <c r="F35" s="101"/>
      <c r="G35" s="101"/>
    </row>
    <row r="36" spans="1:7" s="447" customFormat="1" ht="37.5" customHeight="1">
      <c r="A36" s="603" t="s">
        <v>8</v>
      </c>
      <c r="B36" s="603"/>
      <c r="C36" s="603"/>
      <c r="D36" s="603"/>
      <c r="E36" s="603"/>
      <c r="F36" s="603"/>
      <c r="G36" s="603"/>
    </row>
    <row r="37" spans="1:7" s="447" customFormat="1" ht="18" customHeight="1">
      <c r="A37" s="704" t="s">
        <v>418</v>
      </c>
      <c r="B37" s="704"/>
      <c r="C37" s="704"/>
      <c r="D37" s="704"/>
      <c r="E37" s="704"/>
      <c r="F37" s="704"/>
      <c r="G37" s="704"/>
    </row>
    <row r="38" spans="1:7" s="447" customFormat="1" ht="33" customHeight="1">
      <c r="A38" s="696" t="s">
        <v>543</v>
      </c>
      <c r="B38" s="696"/>
      <c r="C38" s="696"/>
      <c r="D38" s="696"/>
      <c r="E38" s="696"/>
      <c r="F38" s="696"/>
      <c r="G38" s="696"/>
    </row>
    <row r="39" spans="1:7" ht="30" customHeight="1">
      <c r="A39" s="699" t="s">
        <v>54</v>
      </c>
      <c r="B39" s="698" t="s">
        <v>31</v>
      </c>
      <c r="C39" s="243" t="s">
        <v>42</v>
      </c>
      <c r="D39" s="243" t="s">
        <v>43</v>
      </c>
      <c r="E39" s="698" t="s">
        <v>44</v>
      </c>
      <c r="F39" s="698"/>
      <c r="G39" s="698"/>
    </row>
    <row r="40" spans="1:7" ht="21.75" customHeight="1">
      <c r="A40" s="699"/>
      <c r="B40" s="698"/>
      <c r="C40" s="243" t="s">
        <v>45</v>
      </c>
      <c r="D40" s="243" t="s">
        <v>46</v>
      </c>
      <c r="E40" s="243" t="s">
        <v>35</v>
      </c>
      <c r="F40" s="243" t="s">
        <v>36</v>
      </c>
      <c r="G40" s="243" t="s">
        <v>37</v>
      </c>
    </row>
    <row r="41" spans="1:7" ht="65.25" customHeight="1">
      <c r="A41" s="458" t="s">
        <v>544</v>
      </c>
      <c r="B41" s="459"/>
      <c r="C41" s="243"/>
      <c r="D41" s="243"/>
      <c r="E41" s="243"/>
      <c r="F41" s="243"/>
      <c r="G41" s="243"/>
    </row>
    <row r="42" spans="1:7" ht="21.75" customHeight="1">
      <c r="A42" s="460" t="s">
        <v>328</v>
      </c>
      <c r="B42" s="243" t="s">
        <v>65</v>
      </c>
      <c r="C42" s="324">
        <v>11</v>
      </c>
      <c r="D42" s="324">
        <v>5</v>
      </c>
      <c r="E42" s="243">
        <v>6</v>
      </c>
      <c r="F42" s="243">
        <v>0</v>
      </c>
      <c r="G42" s="243">
        <v>0</v>
      </c>
    </row>
    <row r="43" spans="1:7" ht="21.75" customHeight="1">
      <c r="A43" s="460" t="s">
        <v>329</v>
      </c>
      <c r="B43" s="246" t="s">
        <v>65</v>
      </c>
      <c r="C43" s="324">
        <v>2</v>
      </c>
      <c r="D43" s="324">
        <v>2</v>
      </c>
      <c r="E43" s="324">
        <v>0</v>
      </c>
      <c r="F43" s="243">
        <v>0</v>
      </c>
      <c r="G43" s="243">
        <v>0</v>
      </c>
    </row>
    <row r="44" spans="1:7" ht="36" customHeight="1">
      <c r="A44" s="458" t="s">
        <v>545</v>
      </c>
      <c r="B44" s="246" t="s">
        <v>546</v>
      </c>
      <c r="C44" s="324">
        <v>231</v>
      </c>
      <c r="D44" s="324">
        <v>105</v>
      </c>
      <c r="E44" s="324">
        <v>29</v>
      </c>
      <c r="F44" s="243">
        <v>0</v>
      </c>
      <c r="G44" s="243">
        <v>0</v>
      </c>
    </row>
    <row r="45" spans="1:7" ht="39" customHeight="1">
      <c r="A45" s="461" t="s">
        <v>547</v>
      </c>
      <c r="B45" s="246" t="s">
        <v>546</v>
      </c>
      <c r="C45" s="324">
        <v>116</v>
      </c>
      <c r="D45" s="324">
        <v>52</v>
      </c>
      <c r="E45" s="324">
        <v>16</v>
      </c>
      <c r="F45" s="243">
        <v>0</v>
      </c>
      <c r="G45" s="243">
        <v>0</v>
      </c>
    </row>
    <row r="46" spans="1:7" ht="15">
      <c r="A46" s="700"/>
      <c r="B46" s="700"/>
      <c r="C46" s="700"/>
      <c r="D46" s="700"/>
      <c r="E46" s="700"/>
      <c r="F46" s="700"/>
      <c r="G46" s="700"/>
    </row>
    <row r="47" spans="1:7" ht="31.5">
      <c r="A47" s="701" t="s">
        <v>55</v>
      </c>
      <c r="B47" s="701" t="s">
        <v>31</v>
      </c>
      <c r="C47" s="62" t="s">
        <v>42</v>
      </c>
      <c r="D47" s="62" t="s">
        <v>43</v>
      </c>
      <c r="E47" s="701" t="s">
        <v>44</v>
      </c>
      <c r="F47" s="701"/>
      <c r="G47" s="701"/>
    </row>
    <row r="48" spans="1:7" ht="15.75">
      <c r="A48" s="701"/>
      <c r="B48" s="701"/>
      <c r="C48" s="62" t="s">
        <v>45</v>
      </c>
      <c r="D48" s="62" t="s">
        <v>46</v>
      </c>
      <c r="E48" s="62" t="s">
        <v>35</v>
      </c>
      <c r="F48" s="62" t="s">
        <v>36</v>
      </c>
      <c r="G48" s="62" t="s">
        <v>37</v>
      </c>
    </row>
    <row r="49" spans="1:7" ht="30.75" customHeight="1">
      <c r="A49" s="462" t="s">
        <v>47</v>
      </c>
      <c r="B49" s="62" t="s">
        <v>48</v>
      </c>
      <c r="C49" s="40">
        <v>429777.1</v>
      </c>
      <c r="D49" s="40">
        <v>77778.8</v>
      </c>
      <c r="E49" s="40">
        <v>46587.2</v>
      </c>
      <c r="F49" s="40">
        <v>0</v>
      </c>
      <c r="G49" s="40">
        <v>0</v>
      </c>
    </row>
    <row r="50" spans="1:7" ht="36.75" customHeight="1">
      <c r="A50" s="463" t="s">
        <v>58</v>
      </c>
      <c r="B50" s="464" t="s">
        <v>48</v>
      </c>
      <c r="C50" s="465">
        <f>C49</f>
        <v>429777.1</v>
      </c>
      <c r="D50" s="465">
        <f>D49</f>
        <v>77778.8</v>
      </c>
      <c r="E50" s="465">
        <f>E49</f>
        <v>46587.2</v>
      </c>
      <c r="F50" s="465">
        <f>F49</f>
        <v>0</v>
      </c>
      <c r="G50" s="465">
        <f>G49</f>
        <v>0</v>
      </c>
    </row>
    <row r="51" spans="1:7" ht="38.25" customHeight="1">
      <c r="A51" s="702" t="s">
        <v>330</v>
      </c>
      <c r="B51" s="702"/>
      <c r="C51" s="702"/>
      <c r="D51" s="702"/>
      <c r="E51" s="702"/>
      <c r="F51" s="702"/>
      <c r="G51" s="702"/>
    </row>
    <row r="52" spans="1:7" ht="15.75">
      <c r="A52" s="452" t="s">
        <v>60</v>
      </c>
      <c r="B52" s="453"/>
      <c r="C52" s="453"/>
      <c r="D52" s="453"/>
      <c r="E52" s="453"/>
      <c r="F52" s="453"/>
      <c r="G52" s="453"/>
    </row>
    <row r="53" spans="1:7" ht="33.75" customHeight="1">
      <c r="A53" s="603" t="s">
        <v>8</v>
      </c>
      <c r="B53" s="603"/>
      <c r="C53" s="603"/>
      <c r="D53" s="603"/>
      <c r="E53" s="603"/>
      <c r="F53" s="603"/>
      <c r="G53" s="603"/>
    </row>
    <row r="54" spans="1:7" ht="15.75">
      <c r="A54" s="704" t="s">
        <v>418</v>
      </c>
      <c r="B54" s="704"/>
      <c r="C54" s="704"/>
      <c r="D54" s="704"/>
      <c r="E54" s="704"/>
      <c r="F54" s="704"/>
      <c r="G54" s="704"/>
    </row>
    <row r="55" spans="1:7" ht="36.75" customHeight="1">
      <c r="A55" s="696" t="s">
        <v>548</v>
      </c>
      <c r="B55" s="696"/>
      <c r="C55" s="696"/>
      <c r="D55" s="696"/>
      <c r="E55" s="696"/>
      <c r="F55" s="696"/>
      <c r="G55" s="696"/>
    </row>
    <row r="56" spans="1:7" ht="33" customHeight="1">
      <c r="A56" s="699" t="s">
        <v>54</v>
      </c>
      <c r="B56" s="698" t="s">
        <v>31</v>
      </c>
      <c r="C56" s="243" t="s">
        <v>42</v>
      </c>
      <c r="D56" s="243" t="s">
        <v>43</v>
      </c>
      <c r="E56" s="698" t="s">
        <v>44</v>
      </c>
      <c r="F56" s="698"/>
      <c r="G56" s="698"/>
    </row>
    <row r="57" spans="1:7" ht="18" customHeight="1">
      <c r="A57" s="699"/>
      <c r="B57" s="698"/>
      <c r="C57" s="243" t="s">
        <v>45</v>
      </c>
      <c r="D57" s="243" t="s">
        <v>46</v>
      </c>
      <c r="E57" s="243" t="s">
        <v>35</v>
      </c>
      <c r="F57" s="243" t="s">
        <v>36</v>
      </c>
      <c r="G57" s="243" t="s">
        <v>37</v>
      </c>
    </row>
    <row r="58" spans="1:7" ht="66.75" customHeight="1">
      <c r="A58" s="458" t="s">
        <v>544</v>
      </c>
      <c r="B58" s="459"/>
      <c r="C58" s="457"/>
      <c r="D58" s="459"/>
      <c r="E58" s="459"/>
      <c r="F58" s="459"/>
      <c r="G58" s="459"/>
    </row>
    <row r="59" spans="1:7" ht="22.5" customHeight="1">
      <c r="A59" s="466" t="s">
        <v>328</v>
      </c>
      <c r="B59" s="243" t="s">
        <v>65</v>
      </c>
      <c r="C59" s="324">
        <v>0</v>
      </c>
      <c r="D59" s="324">
        <v>0</v>
      </c>
      <c r="E59" s="243">
        <v>4</v>
      </c>
      <c r="F59" s="243">
        <v>0</v>
      </c>
      <c r="G59" s="243">
        <v>0</v>
      </c>
    </row>
    <row r="60" spans="1:7" ht="24" customHeight="1">
      <c r="A60" s="466" t="s">
        <v>329</v>
      </c>
      <c r="B60" s="246" t="s">
        <v>65</v>
      </c>
      <c r="C60" s="324">
        <v>0</v>
      </c>
      <c r="D60" s="324">
        <v>0</v>
      </c>
      <c r="E60" s="324">
        <v>12</v>
      </c>
      <c r="F60" s="243">
        <v>0</v>
      </c>
      <c r="G60" s="243">
        <v>0</v>
      </c>
    </row>
    <row r="61" spans="1:7" ht="36" customHeight="1">
      <c r="A61" s="458" t="s">
        <v>545</v>
      </c>
      <c r="B61" s="246" t="s">
        <v>546</v>
      </c>
      <c r="C61" s="324">
        <v>0</v>
      </c>
      <c r="D61" s="324">
        <v>0</v>
      </c>
      <c r="E61" s="324">
        <v>81</v>
      </c>
      <c r="F61" s="243">
        <v>0</v>
      </c>
      <c r="G61" s="243">
        <v>0</v>
      </c>
    </row>
    <row r="62" spans="1:7" ht="39" customHeight="1">
      <c r="A62" s="461" t="s">
        <v>547</v>
      </c>
      <c r="B62" s="246" t="s">
        <v>546</v>
      </c>
      <c r="C62" s="324">
        <v>0</v>
      </c>
      <c r="D62" s="324">
        <v>0</v>
      </c>
      <c r="E62" s="324">
        <v>44</v>
      </c>
      <c r="F62" s="243">
        <v>0</v>
      </c>
      <c r="G62" s="243">
        <v>0</v>
      </c>
    </row>
    <row r="63" spans="1:7" ht="15">
      <c r="A63" s="703"/>
      <c r="B63" s="703"/>
      <c r="C63" s="703"/>
      <c r="D63" s="703"/>
      <c r="E63" s="703"/>
      <c r="F63" s="703"/>
      <c r="G63" s="703"/>
    </row>
    <row r="64" spans="1:7" ht="33.75" customHeight="1">
      <c r="A64" s="698" t="s">
        <v>55</v>
      </c>
      <c r="B64" s="698" t="s">
        <v>31</v>
      </c>
      <c r="C64" s="243" t="s">
        <v>42</v>
      </c>
      <c r="D64" s="243" t="s">
        <v>43</v>
      </c>
      <c r="E64" s="698" t="s">
        <v>44</v>
      </c>
      <c r="F64" s="698"/>
      <c r="G64" s="698"/>
    </row>
    <row r="65" spans="1:7" ht="21" customHeight="1">
      <c r="A65" s="698"/>
      <c r="B65" s="698"/>
      <c r="C65" s="243" t="s">
        <v>45</v>
      </c>
      <c r="D65" s="243" t="s">
        <v>46</v>
      </c>
      <c r="E65" s="243" t="s">
        <v>35</v>
      </c>
      <c r="F65" s="243" t="s">
        <v>36</v>
      </c>
      <c r="G65" s="243" t="s">
        <v>37</v>
      </c>
    </row>
    <row r="66" spans="1:7" ht="48.75" customHeight="1">
      <c r="A66" s="467" t="s">
        <v>326</v>
      </c>
      <c r="B66" s="243" t="s">
        <v>48</v>
      </c>
      <c r="C66" s="246"/>
      <c r="D66" s="246"/>
      <c r="E66" s="246">
        <v>158478.6</v>
      </c>
      <c r="F66" s="246">
        <v>0</v>
      </c>
      <c r="G66" s="246">
        <v>0</v>
      </c>
    </row>
    <row r="67" spans="1:7" ht="33" customHeight="1">
      <c r="A67" s="455" t="s">
        <v>58</v>
      </c>
      <c r="B67" s="456" t="s">
        <v>48</v>
      </c>
      <c r="C67" s="457">
        <f>C66</f>
        <v>0</v>
      </c>
      <c r="D67" s="457">
        <f>D66</f>
        <v>0</v>
      </c>
      <c r="E67" s="457">
        <f>E66</f>
        <v>158478.6</v>
      </c>
      <c r="F67" s="457">
        <f>F66</f>
        <v>0</v>
      </c>
      <c r="G67" s="457">
        <f>G66</f>
        <v>0</v>
      </c>
    </row>
    <row r="68" spans="1:7" ht="15.75">
      <c r="A68" s="696" t="s">
        <v>59</v>
      </c>
      <c r="B68" s="696"/>
      <c r="C68" s="696"/>
      <c r="D68" s="696"/>
      <c r="E68" s="696"/>
      <c r="F68" s="696"/>
      <c r="G68" s="696"/>
    </row>
    <row r="69" spans="1:7" ht="15.75">
      <c r="A69" s="452" t="s">
        <v>60</v>
      </c>
      <c r="B69" s="453"/>
      <c r="C69" s="453"/>
      <c r="D69" s="453"/>
      <c r="E69" s="453"/>
      <c r="F69" s="453"/>
      <c r="G69" s="453"/>
    </row>
    <row r="70" spans="1:7" ht="35.25" customHeight="1">
      <c r="A70" s="603" t="s">
        <v>331</v>
      </c>
      <c r="B70" s="603"/>
      <c r="C70" s="603"/>
      <c r="D70" s="603"/>
      <c r="E70" s="603"/>
      <c r="F70" s="603"/>
      <c r="G70" s="603"/>
    </row>
    <row r="71" spans="1:7" ht="15.75">
      <c r="A71" s="704" t="s">
        <v>418</v>
      </c>
      <c r="B71" s="704"/>
      <c r="C71" s="704"/>
      <c r="D71" s="704"/>
      <c r="E71" s="704"/>
      <c r="F71" s="704"/>
      <c r="G71" s="704"/>
    </row>
    <row r="72" spans="1:7" ht="33" customHeight="1">
      <c r="A72" s="696" t="s">
        <v>549</v>
      </c>
      <c r="B72" s="696"/>
      <c r="C72" s="696"/>
      <c r="D72" s="696"/>
      <c r="E72" s="696"/>
      <c r="F72" s="696"/>
      <c r="G72" s="696"/>
    </row>
    <row r="73" spans="1:7" ht="31.5">
      <c r="A73" s="698" t="s">
        <v>55</v>
      </c>
      <c r="B73" s="698" t="s">
        <v>31</v>
      </c>
      <c r="C73" s="243" t="s">
        <v>42</v>
      </c>
      <c r="D73" s="243" t="s">
        <v>43</v>
      </c>
      <c r="E73" s="698" t="s">
        <v>44</v>
      </c>
      <c r="F73" s="698"/>
      <c r="G73" s="698"/>
    </row>
    <row r="74" spans="1:7" ht="22.5" customHeight="1">
      <c r="A74" s="698"/>
      <c r="B74" s="698"/>
      <c r="C74" s="243" t="s">
        <v>45</v>
      </c>
      <c r="D74" s="243" t="s">
        <v>46</v>
      </c>
      <c r="E74" s="243" t="s">
        <v>35</v>
      </c>
      <c r="F74" s="243" t="s">
        <v>36</v>
      </c>
      <c r="G74" s="243" t="s">
        <v>37</v>
      </c>
    </row>
    <row r="75" spans="1:7" ht="31.5">
      <c r="A75" s="468" t="s">
        <v>49</v>
      </c>
      <c r="B75" s="243" t="s">
        <v>48</v>
      </c>
      <c r="C75" s="246">
        <v>17870.8</v>
      </c>
      <c r="D75" s="246">
        <v>3254.5</v>
      </c>
      <c r="E75" s="246">
        <f>14451.6+8361.9</f>
        <v>22813.5</v>
      </c>
      <c r="F75" s="246">
        <v>0</v>
      </c>
      <c r="G75" s="246">
        <v>0</v>
      </c>
    </row>
    <row r="76" spans="1:7" ht="38.25" customHeight="1">
      <c r="A76" s="455" t="s">
        <v>58</v>
      </c>
      <c r="B76" s="456" t="s">
        <v>48</v>
      </c>
      <c r="C76" s="457">
        <f>SUM(C75)</f>
        <v>17870.8</v>
      </c>
      <c r="D76" s="457">
        <f>SUM(D75)</f>
        <v>3254.5</v>
      </c>
      <c r="E76" s="457">
        <f>E75</f>
        <v>22813.5</v>
      </c>
      <c r="F76" s="457">
        <f>F75</f>
        <v>0</v>
      </c>
      <c r="G76" s="457">
        <f>G75</f>
        <v>0</v>
      </c>
    </row>
  </sheetData>
  <sheetProtection/>
  <mergeCells count="47">
    <mergeCell ref="A25:G25"/>
    <mergeCell ref="A37:G37"/>
    <mergeCell ref="A54:G54"/>
    <mergeCell ref="A71:G71"/>
    <mergeCell ref="A73:A74"/>
    <mergeCell ref="B73:B74"/>
    <mergeCell ref="E73:G73"/>
    <mergeCell ref="A68:G68"/>
    <mergeCell ref="A70:G70"/>
    <mergeCell ref="A72:G72"/>
    <mergeCell ref="A56:A57"/>
    <mergeCell ref="B56:B57"/>
    <mergeCell ref="E56:G56"/>
    <mergeCell ref="A63:G63"/>
    <mergeCell ref="A64:A65"/>
    <mergeCell ref="B64:B65"/>
    <mergeCell ref="E64:G64"/>
    <mergeCell ref="A47:A48"/>
    <mergeCell ref="B47:B48"/>
    <mergeCell ref="E47:G47"/>
    <mergeCell ref="A51:G51"/>
    <mergeCell ref="A53:G53"/>
    <mergeCell ref="A55:G55"/>
    <mergeCell ref="A36:G36"/>
    <mergeCell ref="A38:G38"/>
    <mergeCell ref="A39:A40"/>
    <mergeCell ref="B39:B40"/>
    <mergeCell ref="E39:G39"/>
    <mergeCell ref="A46:G46"/>
    <mergeCell ref="A26:G26"/>
    <mergeCell ref="A27:G27"/>
    <mergeCell ref="A28:A29"/>
    <mergeCell ref="B28:B29"/>
    <mergeCell ref="E28:G28"/>
    <mergeCell ref="A34:G34"/>
    <mergeCell ref="A18:G18"/>
    <mergeCell ref="A20:G20"/>
    <mergeCell ref="A21:G21"/>
    <mergeCell ref="A22:G22"/>
    <mergeCell ref="A23:G23"/>
    <mergeCell ref="A24:G24"/>
    <mergeCell ref="A11:G11"/>
    <mergeCell ref="A12:G12"/>
    <mergeCell ref="A13:G13"/>
    <mergeCell ref="A14:G14"/>
    <mergeCell ref="A16:G16"/>
    <mergeCell ref="A17:G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V75"/>
  <sheetViews>
    <sheetView view="pageBreakPreview" zoomScaleNormal="70" zoomScaleSheetLayoutView="100" zoomScalePageLayoutView="0" workbookViewId="0" topLeftCell="A1">
      <selection activeCell="A34" sqref="A34"/>
    </sheetView>
  </sheetViews>
  <sheetFormatPr defaultColWidth="9.140625" defaultRowHeight="12.75"/>
  <cols>
    <col min="1" max="1" width="43.8515625" style="1" customWidth="1"/>
    <col min="2" max="2" width="19.57421875" style="1" customWidth="1"/>
    <col min="3" max="3" width="14.28125" style="2" customWidth="1"/>
    <col min="4" max="4" width="16.421875" style="2" customWidth="1"/>
    <col min="5" max="5" width="15.421875" style="2" customWidth="1"/>
    <col min="6" max="6" width="14.28125" style="2" customWidth="1"/>
    <col min="7" max="7" width="14.140625" style="2" customWidth="1"/>
    <col min="8" max="8" width="33.00390625" style="2" customWidth="1"/>
    <col min="9" max="9" width="11.00390625" style="3" customWidth="1"/>
    <col min="10" max="10" width="11.140625" style="2" customWidth="1"/>
    <col min="11" max="12" width="13.421875" style="2" customWidth="1"/>
    <col min="13" max="13" width="14.00390625" style="2" customWidth="1"/>
    <col min="14" max="16384" width="9.140625" style="2" customWidth="1"/>
  </cols>
  <sheetData>
    <row r="1" s="93" customFormat="1" ht="15.75">
      <c r="D1" s="93" t="s">
        <v>105</v>
      </c>
    </row>
    <row r="2" s="93" customFormat="1" ht="15.75">
      <c r="D2" s="93" t="s">
        <v>16</v>
      </c>
    </row>
    <row r="3" s="93" customFormat="1" ht="15.75">
      <c r="D3" s="93" t="s">
        <v>17</v>
      </c>
    </row>
    <row r="4" spans="4:7" s="93" customFormat="1" ht="15" customHeight="1">
      <c r="D4" s="92" t="s">
        <v>496</v>
      </c>
      <c r="F4" s="92"/>
      <c r="G4" s="92"/>
    </row>
    <row r="5" spans="1:7" ht="15.75">
      <c r="A5" s="110"/>
      <c r="B5" s="110"/>
      <c r="C5" s="110"/>
      <c r="D5" s="93"/>
      <c r="F5" s="93"/>
      <c r="G5" s="93"/>
    </row>
    <row r="6" spans="1:7" ht="15.75">
      <c r="A6" s="110"/>
      <c r="B6" s="110"/>
      <c r="C6" s="110"/>
      <c r="D6" s="93" t="s">
        <v>15</v>
      </c>
      <c r="F6" s="93"/>
      <c r="G6" s="93"/>
    </row>
    <row r="7" spans="1:7" ht="15.75">
      <c r="A7" s="110"/>
      <c r="B7" s="110"/>
      <c r="C7" s="110"/>
      <c r="D7" s="93" t="s">
        <v>411</v>
      </c>
      <c r="F7" s="93"/>
      <c r="G7" s="93"/>
    </row>
    <row r="8" spans="1:7" ht="15.75">
      <c r="A8" s="110"/>
      <c r="B8" s="110"/>
      <c r="C8" s="110"/>
      <c r="D8" s="92" t="s">
        <v>412</v>
      </c>
      <c r="F8" s="92"/>
      <c r="G8" s="92"/>
    </row>
    <row r="9" spans="1:7" ht="15.75">
      <c r="A9" s="110"/>
      <c r="B9" s="110"/>
      <c r="C9" s="110"/>
      <c r="D9" s="93" t="s">
        <v>426</v>
      </c>
      <c r="F9" s="93"/>
      <c r="G9" s="93"/>
    </row>
    <row r="10" s="11" customFormat="1" ht="15.75"/>
    <row r="11" spans="1:8" ht="15.75">
      <c r="A11" s="599" t="s">
        <v>18</v>
      </c>
      <c r="B11" s="599"/>
      <c r="C11" s="599"/>
      <c r="D11" s="599"/>
      <c r="E11" s="599"/>
      <c r="F11" s="599"/>
      <c r="G11" s="599"/>
      <c r="H11" s="13"/>
    </row>
    <row r="12" spans="1:9" s="16" customFormat="1" ht="15.75">
      <c r="A12" s="600" t="s">
        <v>19</v>
      </c>
      <c r="B12" s="600"/>
      <c r="C12" s="600"/>
      <c r="D12" s="600"/>
      <c r="E12" s="600"/>
      <c r="F12" s="600"/>
      <c r="G12" s="600"/>
      <c r="H12" s="14"/>
      <c r="I12" s="15"/>
    </row>
    <row r="13" spans="1:9" s="16" customFormat="1" ht="15.75">
      <c r="A13" s="601" t="s">
        <v>20</v>
      </c>
      <c r="B13" s="601"/>
      <c r="C13" s="601"/>
      <c r="D13" s="601"/>
      <c r="E13" s="601"/>
      <c r="F13" s="601"/>
      <c r="G13" s="601"/>
      <c r="H13" s="17"/>
      <c r="I13" s="15"/>
    </row>
    <row r="14" spans="1:8" ht="15.75">
      <c r="A14" s="599" t="s">
        <v>21</v>
      </c>
      <c r="B14" s="599"/>
      <c r="C14" s="599"/>
      <c r="D14" s="599"/>
      <c r="E14" s="599"/>
      <c r="F14" s="599"/>
      <c r="G14" s="599"/>
      <c r="H14" s="13"/>
    </row>
    <row r="15" spans="1:13" ht="12.75" customHeight="1">
      <c r="A15" s="18"/>
      <c r="B15" s="18"/>
      <c r="C15" s="19"/>
      <c r="D15" s="19"/>
      <c r="E15" s="19"/>
      <c r="F15" s="19"/>
      <c r="G15" s="19"/>
      <c r="H15" s="19"/>
      <c r="J15" s="20"/>
      <c r="K15" s="20"/>
      <c r="L15" s="20"/>
      <c r="M15" s="20"/>
    </row>
    <row r="16" spans="1:13" ht="15.75">
      <c r="A16" s="597" t="s">
        <v>390</v>
      </c>
      <c r="B16" s="597"/>
      <c r="C16" s="597"/>
      <c r="D16" s="597"/>
      <c r="E16" s="597"/>
      <c r="F16" s="597"/>
      <c r="G16" s="597"/>
      <c r="H16" s="18"/>
      <c r="J16" s="20"/>
      <c r="K16" s="20"/>
      <c r="L16" s="20"/>
      <c r="M16" s="20"/>
    </row>
    <row r="17" spans="1:13" s="16" customFormat="1" ht="15.75">
      <c r="A17" s="597" t="s">
        <v>22</v>
      </c>
      <c r="B17" s="597"/>
      <c r="C17" s="597"/>
      <c r="D17" s="597"/>
      <c r="E17" s="597"/>
      <c r="F17" s="597"/>
      <c r="G17" s="597"/>
      <c r="H17" s="19"/>
      <c r="I17" s="15"/>
      <c r="J17" s="19"/>
      <c r="K17" s="19"/>
      <c r="L17" s="19"/>
      <c r="M17" s="19"/>
    </row>
    <row r="18" spans="1:12" s="16" customFormat="1" ht="87" customHeight="1">
      <c r="A18" s="597" t="s">
        <v>509</v>
      </c>
      <c r="B18" s="597"/>
      <c r="C18" s="597"/>
      <c r="D18" s="597"/>
      <c r="E18" s="597"/>
      <c r="F18" s="597"/>
      <c r="G18" s="597"/>
      <c r="H18" s="22"/>
      <c r="I18" s="23"/>
      <c r="J18" s="24"/>
      <c r="K18" s="24"/>
      <c r="L18" s="24"/>
    </row>
    <row r="19" s="26" customFormat="1" ht="18" customHeight="1">
      <c r="A19" s="25" t="s">
        <v>24</v>
      </c>
    </row>
    <row r="20" spans="1:7" s="27" customFormat="1" ht="15.75">
      <c r="A20" s="518" t="s">
        <v>25</v>
      </c>
      <c r="B20" s="518"/>
      <c r="C20" s="518"/>
      <c r="D20" s="518"/>
      <c r="E20" s="518"/>
      <c r="F20" s="518"/>
      <c r="G20" s="518"/>
    </row>
    <row r="21" spans="1:7" s="27" customFormat="1" ht="36" customHeight="1">
      <c r="A21" s="519" t="s">
        <v>391</v>
      </c>
      <c r="B21" s="519"/>
      <c r="C21" s="519"/>
      <c r="D21" s="519"/>
      <c r="E21" s="519"/>
      <c r="F21" s="519"/>
      <c r="G21" s="519"/>
    </row>
    <row r="22" spans="1:7" s="27" customFormat="1" ht="12.75" customHeight="1">
      <c r="A22" s="67" t="s">
        <v>27</v>
      </c>
      <c r="B22" s="26"/>
      <c r="C22" s="26"/>
      <c r="D22" s="26"/>
      <c r="E22" s="26"/>
      <c r="F22" s="26"/>
      <c r="G22" s="26"/>
    </row>
    <row r="23" spans="1:7" s="27" customFormat="1" ht="16.5" customHeight="1">
      <c r="A23" s="519" t="s">
        <v>28</v>
      </c>
      <c r="B23" s="519"/>
      <c r="C23" s="519"/>
      <c r="D23" s="519"/>
      <c r="E23" s="519"/>
      <c r="F23" s="519"/>
      <c r="G23" s="519"/>
    </row>
    <row r="24" spans="1:12" ht="32.25" customHeight="1">
      <c r="A24" s="597" t="s">
        <v>518</v>
      </c>
      <c r="B24" s="597"/>
      <c r="C24" s="597"/>
      <c r="D24" s="597"/>
      <c r="E24" s="597"/>
      <c r="F24" s="597"/>
      <c r="G24" s="597"/>
      <c r="H24" s="18"/>
      <c r="I24" s="29"/>
      <c r="J24" s="30"/>
      <c r="K24" s="30"/>
      <c r="L24" s="30"/>
    </row>
    <row r="25" spans="1:7" s="27" customFormat="1" ht="15.75">
      <c r="A25" s="31" t="s">
        <v>29</v>
      </c>
      <c r="B25" s="32"/>
      <c r="C25" s="32"/>
      <c r="D25" s="32"/>
      <c r="E25" s="32"/>
      <c r="F25" s="32"/>
      <c r="G25" s="32"/>
    </row>
    <row r="26" spans="1:7" s="27" customFormat="1" ht="30.75" customHeight="1">
      <c r="A26" s="602" t="s">
        <v>30</v>
      </c>
      <c r="B26" s="602" t="s">
        <v>31</v>
      </c>
      <c r="C26" s="38" t="s">
        <v>42</v>
      </c>
      <c r="D26" s="38" t="s">
        <v>43</v>
      </c>
      <c r="E26" s="607" t="s">
        <v>44</v>
      </c>
      <c r="F26" s="607"/>
      <c r="G26" s="607"/>
    </row>
    <row r="27" spans="1:7" s="27" customFormat="1" ht="23.25" customHeight="1">
      <c r="A27" s="602"/>
      <c r="B27" s="602"/>
      <c r="C27" s="38" t="s">
        <v>45</v>
      </c>
      <c r="D27" s="38" t="s">
        <v>46</v>
      </c>
      <c r="E27" s="38" t="s">
        <v>35</v>
      </c>
      <c r="F27" s="38" t="s">
        <v>36</v>
      </c>
      <c r="G27" s="38" t="s">
        <v>37</v>
      </c>
    </row>
    <row r="28" spans="1:7" s="27" customFormat="1" ht="51" customHeight="1">
      <c r="A28" s="66" t="s">
        <v>213</v>
      </c>
      <c r="B28" s="68" t="s">
        <v>38</v>
      </c>
      <c r="C28" s="61">
        <v>50.3</v>
      </c>
      <c r="D28" s="61">
        <v>52.9</v>
      </c>
      <c r="E28" s="62">
        <v>55.6</v>
      </c>
      <c r="F28" s="62">
        <v>58.3</v>
      </c>
      <c r="G28" s="62">
        <v>60</v>
      </c>
    </row>
    <row r="29" spans="1:12" ht="15.75">
      <c r="A29" s="35"/>
      <c r="B29" s="603"/>
      <c r="C29" s="603"/>
      <c r="D29" s="603"/>
      <c r="E29" s="603"/>
      <c r="F29" s="603"/>
      <c r="G29" s="603"/>
      <c r="H29" s="603"/>
      <c r="I29" s="29"/>
      <c r="J29" s="30"/>
      <c r="K29" s="30"/>
      <c r="L29" s="30"/>
    </row>
    <row r="30" spans="1:8" ht="54.75" customHeight="1">
      <c r="A30" s="604" t="s">
        <v>392</v>
      </c>
      <c r="B30" s="604"/>
      <c r="C30" s="604"/>
      <c r="D30" s="604"/>
      <c r="E30" s="604"/>
      <c r="F30" s="604"/>
      <c r="G30" s="604"/>
      <c r="H30" s="18"/>
    </row>
    <row r="31" spans="1:9" ht="25.5" customHeight="1">
      <c r="A31" s="605" t="s">
        <v>40</v>
      </c>
      <c r="B31" s="605"/>
      <c r="C31" s="605"/>
      <c r="D31" s="605"/>
      <c r="E31" s="605"/>
      <c r="F31" s="605"/>
      <c r="G31" s="605"/>
      <c r="H31" s="3"/>
      <c r="I31" s="2"/>
    </row>
    <row r="32" spans="1:9" ht="31.5" customHeight="1">
      <c r="A32" s="606" t="s">
        <v>41</v>
      </c>
      <c r="B32" s="607" t="s">
        <v>31</v>
      </c>
      <c r="C32" s="38" t="s">
        <v>42</v>
      </c>
      <c r="D32" s="38" t="s">
        <v>43</v>
      </c>
      <c r="E32" s="607" t="s">
        <v>44</v>
      </c>
      <c r="F32" s="607"/>
      <c r="G32" s="607"/>
      <c r="H32" s="3"/>
      <c r="I32" s="2"/>
    </row>
    <row r="33" spans="1:9" ht="17.25" customHeight="1">
      <c r="A33" s="606"/>
      <c r="B33" s="607"/>
      <c r="C33" s="37" t="s">
        <v>45</v>
      </c>
      <c r="D33" s="37" t="s">
        <v>46</v>
      </c>
      <c r="E33" s="37" t="s">
        <v>35</v>
      </c>
      <c r="F33" s="37" t="s">
        <v>36</v>
      </c>
      <c r="G33" s="37" t="s">
        <v>37</v>
      </c>
      <c r="H33" s="3"/>
      <c r="I33" s="2"/>
    </row>
    <row r="34" spans="1:9" ht="30">
      <c r="A34" s="39" t="s">
        <v>47</v>
      </c>
      <c r="B34" s="38" t="s">
        <v>48</v>
      </c>
      <c r="C34" s="40">
        <v>0</v>
      </c>
      <c r="D34" s="40">
        <v>0</v>
      </c>
      <c r="E34" s="40">
        <v>0</v>
      </c>
      <c r="F34" s="40">
        <v>0</v>
      </c>
      <c r="G34" s="40">
        <v>0</v>
      </c>
      <c r="H34" s="3"/>
      <c r="I34" s="2"/>
    </row>
    <row r="35" spans="1:9" ht="15.75">
      <c r="A35" s="39" t="s">
        <v>49</v>
      </c>
      <c r="B35" s="38" t="s">
        <v>48</v>
      </c>
      <c r="C35" s="40">
        <v>52880.8</v>
      </c>
      <c r="D35" s="40">
        <v>52810.1</v>
      </c>
      <c r="E35" s="40">
        <v>31711.9</v>
      </c>
      <c r="F35" s="40">
        <v>38452</v>
      </c>
      <c r="G35" s="40">
        <v>38452</v>
      </c>
      <c r="H35" s="3"/>
      <c r="I35" s="2"/>
    </row>
    <row r="36" spans="1:12" ht="30" customHeight="1">
      <c r="A36" s="41" t="s">
        <v>50</v>
      </c>
      <c r="B36" s="36" t="s">
        <v>48</v>
      </c>
      <c r="C36" s="42">
        <f>C34+C35</f>
        <v>52880.8</v>
      </c>
      <c r="D36" s="42">
        <f>D34+D35</f>
        <v>52810.1</v>
      </c>
      <c r="E36" s="42">
        <f>E34+E35</f>
        <v>31711.9</v>
      </c>
      <c r="F36" s="42">
        <f>F34+F35</f>
        <v>38452</v>
      </c>
      <c r="G36" s="42">
        <f>G34+G35</f>
        <v>38452</v>
      </c>
      <c r="H36" s="43"/>
      <c r="I36" s="20"/>
      <c r="J36" s="20"/>
      <c r="K36" s="20"/>
      <c r="L36" s="20"/>
    </row>
    <row r="37" spans="1:256" s="27" customFormat="1" ht="17.25" customHeight="1">
      <c r="A37" s="503" t="s">
        <v>143</v>
      </c>
      <c r="B37" s="503"/>
      <c r="C37" s="503"/>
      <c r="D37" s="503"/>
      <c r="E37" s="503"/>
      <c r="F37" s="503"/>
      <c r="G37" s="503"/>
      <c r="H37" s="503"/>
      <c r="I37" s="374"/>
      <c r="J37" s="276"/>
      <c r="K37" s="276"/>
      <c r="L37" s="276"/>
      <c r="M37" s="276"/>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R37" s="272"/>
      <c r="CS37" s="272"/>
      <c r="CT37" s="272"/>
      <c r="CU37" s="272"/>
      <c r="CV37" s="272"/>
      <c r="CW37" s="272"/>
      <c r="CX37" s="272"/>
      <c r="CY37" s="272"/>
      <c r="CZ37" s="272"/>
      <c r="DA37" s="272"/>
      <c r="DB37" s="272"/>
      <c r="DC37" s="272"/>
      <c r="DD37" s="272"/>
      <c r="DE37" s="272"/>
      <c r="DF37" s="272"/>
      <c r="DG37" s="272"/>
      <c r="DH37" s="272"/>
      <c r="DI37" s="272"/>
      <c r="DJ37" s="272"/>
      <c r="DK37" s="272"/>
      <c r="DL37" s="272"/>
      <c r="DM37" s="272"/>
      <c r="DN37" s="272"/>
      <c r="DO37" s="272"/>
      <c r="DP37" s="272"/>
      <c r="DQ37" s="272"/>
      <c r="DR37" s="272"/>
      <c r="DS37" s="272"/>
      <c r="DT37" s="272"/>
      <c r="DU37" s="272"/>
      <c r="DV37" s="272"/>
      <c r="DW37" s="272"/>
      <c r="DX37" s="272"/>
      <c r="DY37" s="272"/>
      <c r="DZ37" s="272"/>
      <c r="EA37" s="272"/>
      <c r="EB37" s="272"/>
      <c r="EC37" s="272"/>
      <c r="ED37" s="272"/>
      <c r="EE37" s="272"/>
      <c r="EF37" s="272"/>
      <c r="EG37" s="272"/>
      <c r="EH37" s="272"/>
      <c r="EI37" s="272"/>
      <c r="EJ37" s="272"/>
      <c r="EK37" s="272"/>
      <c r="EL37" s="272"/>
      <c r="EM37" s="272"/>
      <c r="EN37" s="272"/>
      <c r="EO37" s="272"/>
      <c r="EP37" s="272"/>
      <c r="EQ37" s="272"/>
      <c r="ER37" s="272"/>
      <c r="ES37" s="272"/>
      <c r="ET37" s="272"/>
      <c r="EU37" s="272"/>
      <c r="EV37" s="272"/>
      <c r="EW37" s="272"/>
      <c r="EX37" s="272"/>
      <c r="EY37" s="272"/>
      <c r="EZ37" s="272"/>
      <c r="FA37" s="272"/>
      <c r="FB37" s="272"/>
      <c r="FC37" s="272"/>
      <c r="FD37" s="272"/>
      <c r="FE37" s="272"/>
      <c r="FF37" s="272"/>
      <c r="FG37" s="272"/>
      <c r="FH37" s="272"/>
      <c r="FI37" s="272"/>
      <c r="FJ37" s="272"/>
      <c r="FK37" s="272"/>
      <c r="FL37" s="272"/>
      <c r="FM37" s="272"/>
      <c r="FN37" s="272"/>
      <c r="FO37" s="272"/>
      <c r="FP37" s="272"/>
      <c r="FQ37" s="272"/>
      <c r="FR37" s="272"/>
      <c r="FS37" s="272"/>
      <c r="FT37" s="272"/>
      <c r="FU37" s="272"/>
      <c r="FV37" s="272"/>
      <c r="FW37" s="272"/>
      <c r="FX37" s="272"/>
      <c r="FY37" s="272"/>
      <c r="FZ37" s="272"/>
      <c r="GA37" s="272"/>
      <c r="GB37" s="272"/>
      <c r="GC37" s="272"/>
      <c r="GD37" s="272"/>
      <c r="GE37" s="272"/>
      <c r="GF37" s="272"/>
      <c r="GG37" s="272"/>
      <c r="GH37" s="272"/>
      <c r="GI37" s="272"/>
      <c r="GJ37" s="272"/>
      <c r="GK37" s="272"/>
      <c r="GL37" s="272"/>
      <c r="GM37" s="272"/>
      <c r="GN37" s="272"/>
      <c r="GO37" s="272"/>
      <c r="GP37" s="272"/>
      <c r="GQ37" s="272"/>
      <c r="GR37" s="272"/>
      <c r="GS37" s="272"/>
      <c r="GT37" s="272"/>
      <c r="GU37" s="272"/>
      <c r="GV37" s="272"/>
      <c r="GW37" s="272"/>
      <c r="GX37" s="272"/>
      <c r="GY37" s="272"/>
      <c r="GZ37" s="272"/>
      <c r="HA37" s="272"/>
      <c r="HB37" s="272"/>
      <c r="HC37" s="272"/>
      <c r="HD37" s="272"/>
      <c r="HE37" s="272"/>
      <c r="HF37" s="272"/>
      <c r="HG37" s="272"/>
      <c r="HH37" s="272"/>
      <c r="HI37" s="272"/>
      <c r="HJ37" s="272"/>
      <c r="HK37" s="272"/>
      <c r="HL37" s="272"/>
      <c r="HM37" s="272"/>
      <c r="HN37" s="272"/>
      <c r="HO37" s="272"/>
      <c r="HP37" s="272"/>
      <c r="HQ37" s="272"/>
      <c r="HR37" s="272"/>
      <c r="HS37" s="272"/>
      <c r="HT37" s="272"/>
      <c r="HU37" s="272"/>
      <c r="HV37" s="272"/>
      <c r="HW37" s="272"/>
      <c r="HX37" s="272"/>
      <c r="HY37" s="272"/>
      <c r="HZ37" s="272"/>
      <c r="IA37" s="272"/>
      <c r="IB37" s="272"/>
      <c r="IC37" s="272"/>
      <c r="ID37" s="272"/>
      <c r="IE37" s="272"/>
      <c r="IF37" s="272"/>
      <c r="IG37" s="272"/>
      <c r="IH37" s="272"/>
      <c r="II37" s="272"/>
      <c r="IJ37" s="272"/>
      <c r="IK37" s="272"/>
      <c r="IL37" s="272"/>
      <c r="IM37" s="272"/>
      <c r="IN37" s="272"/>
      <c r="IO37" s="272"/>
      <c r="IP37" s="272"/>
      <c r="IQ37" s="272"/>
      <c r="IR37" s="272"/>
      <c r="IS37" s="272"/>
      <c r="IT37" s="272"/>
      <c r="IU37" s="272"/>
      <c r="IV37" s="272"/>
    </row>
    <row r="38" spans="1:256" s="27" customFormat="1" ht="17.25" customHeight="1">
      <c r="A38" s="382" t="s">
        <v>421</v>
      </c>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c r="CK38" s="278"/>
      <c r="CL38" s="278"/>
      <c r="CM38" s="278"/>
      <c r="CN38" s="278"/>
      <c r="CO38" s="278"/>
      <c r="CP38" s="278"/>
      <c r="CQ38" s="278"/>
      <c r="CR38" s="278"/>
      <c r="CS38" s="278"/>
      <c r="CT38" s="278"/>
      <c r="CU38" s="278"/>
      <c r="CV38" s="278"/>
      <c r="CW38" s="278"/>
      <c r="CX38" s="278"/>
      <c r="CY38" s="278"/>
      <c r="CZ38" s="278"/>
      <c r="DA38" s="278"/>
      <c r="DB38" s="278"/>
      <c r="DC38" s="278"/>
      <c r="DD38" s="278"/>
      <c r="DE38" s="278"/>
      <c r="DF38" s="278"/>
      <c r="DG38" s="278"/>
      <c r="DH38" s="278"/>
      <c r="DI38" s="278"/>
      <c r="DJ38" s="278"/>
      <c r="DK38" s="278"/>
      <c r="DL38" s="278"/>
      <c r="DM38" s="278"/>
      <c r="DN38" s="278"/>
      <c r="DO38" s="278"/>
      <c r="DP38" s="278"/>
      <c r="DQ38" s="278"/>
      <c r="DR38" s="278"/>
      <c r="DS38" s="278"/>
      <c r="DT38" s="278"/>
      <c r="DU38" s="278"/>
      <c r="DV38" s="278"/>
      <c r="DW38" s="278"/>
      <c r="DX38" s="278"/>
      <c r="DY38" s="278"/>
      <c r="DZ38" s="278"/>
      <c r="EA38" s="278"/>
      <c r="EB38" s="278"/>
      <c r="EC38" s="278"/>
      <c r="ED38" s="278"/>
      <c r="EE38" s="278"/>
      <c r="EF38" s="278"/>
      <c r="EG38" s="278"/>
      <c r="EH38" s="278"/>
      <c r="EI38" s="278"/>
      <c r="EJ38" s="278"/>
      <c r="EK38" s="278"/>
      <c r="EL38" s="278"/>
      <c r="EM38" s="278"/>
      <c r="EN38" s="278"/>
      <c r="EO38" s="278"/>
      <c r="EP38" s="278"/>
      <c r="EQ38" s="278"/>
      <c r="ER38" s="278"/>
      <c r="ES38" s="278"/>
      <c r="ET38" s="278"/>
      <c r="EU38" s="278"/>
      <c r="EV38" s="278"/>
      <c r="EW38" s="278"/>
      <c r="EX38" s="278"/>
      <c r="EY38" s="278"/>
      <c r="EZ38" s="278"/>
      <c r="FA38" s="278"/>
      <c r="FB38" s="278"/>
      <c r="FC38" s="278"/>
      <c r="FD38" s="278"/>
      <c r="FE38" s="278"/>
      <c r="FF38" s="278"/>
      <c r="FG38" s="278"/>
      <c r="FH38" s="278"/>
      <c r="FI38" s="278"/>
      <c r="FJ38" s="278"/>
      <c r="FK38" s="278"/>
      <c r="FL38" s="278"/>
      <c r="FM38" s="278"/>
      <c r="FN38" s="278"/>
      <c r="FO38" s="278"/>
      <c r="FP38" s="278"/>
      <c r="FQ38" s="278"/>
      <c r="FR38" s="278"/>
      <c r="FS38" s="278"/>
      <c r="FT38" s="278"/>
      <c r="FU38" s="278"/>
      <c r="FV38" s="278"/>
      <c r="FW38" s="278"/>
      <c r="FX38" s="278"/>
      <c r="FY38" s="278"/>
      <c r="FZ38" s="278"/>
      <c r="GA38" s="278"/>
      <c r="GB38" s="278"/>
      <c r="GC38" s="278"/>
      <c r="GD38" s="278"/>
      <c r="GE38" s="278"/>
      <c r="GF38" s="278"/>
      <c r="GG38" s="278"/>
      <c r="GH38" s="278"/>
      <c r="GI38" s="278"/>
      <c r="GJ38" s="278"/>
      <c r="GK38" s="278"/>
      <c r="GL38" s="278"/>
      <c r="GM38" s="278"/>
      <c r="GN38" s="278"/>
      <c r="GO38" s="278"/>
      <c r="GP38" s="278"/>
      <c r="GQ38" s="278"/>
      <c r="GR38" s="278"/>
      <c r="GS38" s="278"/>
      <c r="GT38" s="278"/>
      <c r="GU38" s="278"/>
      <c r="GV38" s="278"/>
      <c r="GW38" s="278"/>
      <c r="GX38" s="278"/>
      <c r="GY38" s="278"/>
      <c r="GZ38" s="278"/>
      <c r="HA38" s="278"/>
      <c r="HB38" s="278"/>
      <c r="HC38" s="278"/>
      <c r="HD38" s="278"/>
      <c r="HE38" s="278"/>
      <c r="HF38" s="278"/>
      <c r="HG38" s="278"/>
      <c r="HH38" s="278"/>
      <c r="HI38" s="278"/>
      <c r="HJ38" s="278"/>
      <c r="HK38" s="278"/>
      <c r="HL38" s="278"/>
      <c r="HM38" s="278"/>
      <c r="HN38" s="278"/>
      <c r="HO38" s="278"/>
      <c r="HP38" s="278"/>
      <c r="HQ38" s="278"/>
      <c r="HR38" s="278"/>
      <c r="HS38" s="278"/>
      <c r="HT38" s="278"/>
      <c r="HU38" s="278"/>
      <c r="HV38" s="278"/>
      <c r="HW38" s="278"/>
      <c r="HX38" s="278"/>
      <c r="HY38" s="278"/>
      <c r="HZ38" s="278"/>
      <c r="IA38" s="278"/>
      <c r="IB38" s="278"/>
      <c r="IC38" s="278"/>
      <c r="ID38" s="278"/>
      <c r="IE38" s="278"/>
      <c r="IF38" s="278"/>
      <c r="IG38" s="278"/>
      <c r="IH38" s="278"/>
      <c r="II38" s="278"/>
      <c r="IJ38" s="278"/>
      <c r="IK38" s="278"/>
      <c r="IL38" s="278"/>
      <c r="IM38" s="278"/>
      <c r="IN38" s="278"/>
      <c r="IO38" s="278"/>
      <c r="IP38" s="278"/>
      <c r="IQ38" s="278"/>
      <c r="IR38" s="278"/>
      <c r="IS38" s="278"/>
      <c r="IT38" s="278"/>
      <c r="IU38" s="278"/>
      <c r="IV38" s="278"/>
    </row>
    <row r="39" spans="1:256" s="27" customFormat="1" ht="15.75" customHeight="1">
      <c r="A39" s="382" t="s">
        <v>367</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78"/>
      <c r="CJ39" s="278"/>
      <c r="CK39" s="278"/>
      <c r="CL39" s="278"/>
      <c r="CM39" s="278"/>
      <c r="CN39" s="278"/>
      <c r="CO39" s="278"/>
      <c r="CP39" s="278"/>
      <c r="CQ39" s="278"/>
      <c r="CR39" s="278"/>
      <c r="CS39" s="278"/>
      <c r="CT39" s="278"/>
      <c r="CU39" s="278"/>
      <c r="CV39" s="278"/>
      <c r="CW39" s="278"/>
      <c r="CX39" s="278"/>
      <c r="CY39" s="278"/>
      <c r="CZ39" s="278"/>
      <c r="DA39" s="278"/>
      <c r="DB39" s="278"/>
      <c r="DC39" s="278"/>
      <c r="DD39" s="278"/>
      <c r="DE39" s="278"/>
      <c r="DF39" s="278"/>
      <c r="DG39" s="278"/>
      <c r="DH39" s="278"/>
      <c r="DI39" s="278"/>
      <c r="DJ39" s="278"/>
      <c r="DK39" s="278"/>
      <c r="DL39" s="278"/>
      <c r="DM39" s="278"/>
      <c r="DN39" s="278"/>
      <c r="DO39" s="278"/>
      <c r="DP39" s="278"/>
      <c r="DQ39" s="278"/>
      <c r="DR39" s="278"/>
      <c r="DS39" s="278"/>
      <c r="DT39" s="278"/>
      <c r="DU39" s="278"/>
      <c r="DV39" s="278"/>
      <c r="DW39" s="278"/>
      <c r="DX39" s="278"/>
      <c r="DY39" s="278"/>
      <c r="DZ39" s="278"/>
      <c r="EA39" s="278"/>
      <c r="EB39" s="278"/>
      <c r="EC39" s="278"/>
      <c r="ED39" s="278"/>
      <c r="EE39" s="278"/>
      <c r="EF39" s="278"/>
      <c r="EG39" s="278"/>
      <c r="EH39" s="278"/>
      <c r="EI39" s="278"/>
      <c r="EJ39" s="278"/>
      <c r="EK39" s="278"/>
      <c r="EL39" s="278"/>
      <c r="EM39" s="278"/>
      <c r="EN39" s="278"/>
      <c r="EO39" s="278"/>
      <c r="EP39" s="278"/>
      <c r="EQ39" s="278"/>
      <c r="ER39" s="278"/>
      <c r="ES39" s="278"/>
      <c r="ET39" s="278"/>
      <c r="EU39" s="278"/>
      <c r="EV39" s="278"/>
      <c r="EW39" s="278"/>
      <c r="EX39" s="278"/>
      <c r="EY39" s="278"/>
      <c r="EZ39" s="278"/>
      <c r="FA39" s="278"/>
      <c r="FB39" s="278"/>
      <c r="FC39" s="278"/>
      <c r="FD39" s="278"/>
      <c r="FE39" s="278"/>
      <c r="FF39" s="278"/>
      <c r="FG39" s="278"/>
      <c r="FH39" s="278"/>
      <c r="FI39" s="278"/>
      <c r="FJ39" s="278"/>
      <c r="FK39" s="278"/>
      <c r="FL39" s="278"/>
      <c r="FM39" s="278"/>
      <c r="FN39" s="278"/>
      <c r="FO39" s="278"/>
      <c r="FP39" s="278"/>
      <c r="FQ39" s="278"/>
      <c r="FR39" s="278"/>
      <c r="FS39" s="278"/>
      <c r="FT39" s="278"/>
      <c r="FU39" s="278"/>
      <c r="FV39" s="278"/>
      <c r="FW39" s="278"/>
      <c r="FX39" s="278"/>
      <c r="FY39" s="278"/>
      <c r="FZ39" s="278"/>
      <c r="GA39" s="278"/>
      <c r="GB39" s="278"/>
      <c r="GC39" s="278"/>
      <c r="GD39" s="278"/>
      <c r="GE39" s="278"/>
      <c r="GF39" s="278"/>
      <c r="GG39" s="278"/>
      <c r="GH39" s="278"/>
      <c r="GI39" s="278"/>
      <c r="GJ39" s="278"/>
      <c r="GK39" s="278"/>
      <c r="GL39" s="278"/>
      <c r="GM39" s="278"/>
      <c r="GN39" s="278"/>
      <c r="GO39" s="278"/>
      <c r="GP39" s="278"/>
      <c r="GQ39" s="278"/>
      <c r="GR39" s="278"/>
      <c r="GS39" s="278"/>
      <c r="GT39" s="278"/>
      <c r="GU39" s="278"/>
      <c r="GV39" s="278"/>
      <c r="GW39" s="278"/>
      <c r="GX39" s="278"/>
      <c r="GY39" s="278"/>
      <c r="GZ39" s="278"/>
      <c r="HA39" s="278"/>
      <c r="HB39" s="278"/>
      <c r="HC39" s="278"/>
      <c r="HD39" s="278"/>
      <c r="HE39" s="278"/>
      <c r="HF39" s="278"/>
      <c r="HG39" s="278"/>
      <c r="HH39" s="278"/>
      <c r="HI39" s="278"/>
      <c r="HJ39" s="278"/>
      <c r="HK39" s="278"/>
      <c r="HL39" s="278"/>
      <c r="HM39" s="278"/>
      <c r="HN39" s="278"/>
      <c r="HO39" s="278"/>
      <c r="HP39" s="278"/>
      <c r="HQ39" s="278"/>
      <c r="HR39" s="278"/>
      <c r="HS39" s="278"/>
      <c r="HT39" s="278"/>
      <c r="HU39" s="278"/>
      <c r="HV39" s="278"/>
      <c r="HW39" s="278"/>
      <c r="HX39" s="278"/>
      <c r="HY39" s="278"/>
      <c r="HZ39" s="278"/>
      <c r="IA39" s="278"/>
      <c r="IB39" s="278"/>
      <c r="IC39" s="278"/>
      <c r="ID39" s="278"/>
      <c r="IE39" s="278"/>
      <c r="IF39" s="278"/>
      <c r="IG39" s="278"/>
      <c r="IH39" s="278"/>
      <c r="II39" s="278"/>
      <c r="IJ39" s="278"/>
      <c r="IK39" s="278"/>
      <c r="IL39" s="278"/>
      <c r="IM39" s="278"/>
      <c r="IN39" s="278"/>
      <c r="IO39" s="278"/>
      <c r="IP39" s="278"/>
      <c r="IQ39" s="278"/>
      <c r="IR39" s="278"/>
      <c r="IS39" s="278"/>
      <c r="IT39" s="278"/>
      <c r="IU39" s="278"/>
      <c r="IV39" s="278"/>
    </row>
    <row r="40" spans="1:256" s="27" customFormat="1" ht="14.25" customHeight="1">
      <c r="A40" s="382" t="s">
        <v>376</v>
      </c>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8"/>
      <c r="CC40" s="278"/>
      <c r="CD40" s="278"/>
      <c r="CE40" s="278"/>
      <c r="CF40" s="278"/>
      <c r="CG40" s="278"/>
      <c r="CH40" s="278"/>
      <c r="CI40" s="278"/>
      <c r="CJ40" s="278"/>
      <c r="CK40" s="278"/>
      <c r="CL40" s="278"/>
      <c r="CM40" s="278"/>
      <c r="CN40" s="278"/>
      <c r="CO40" s="278"/>
      <c r="CP40" s="278"/>
      <c r="CQ40" s="278"/>
      <c r="CR40" s="278"/>
      <c r="CS40" s="278"/>
      <c r="CT40" s="278"/>
      <c r="CU40" s="278"/>
      <c r="CV40" s="278"/>
      <c r="CW40" s="278"/>
      <c r="CX40" s="278"/>
      <c r="CY40" s="278"/>
      <c r="CZ40" s="278"/>
      <c r="DA40" s="278"/>
      <c r="DB40" s="278"/>
      <c r="DC40" s="278"/>
      <c r="DD40" s="278"/>
      <c r="DE40" s="278"/>
      <c r="DF40" s="278"/>
      <c r="DG40" s="278"/>
      <c r="DH40" s="278"/>
      <c r="DI40" s="278"/>
      <c r="DJ40" s="278"/>
      <c r="DK40" s="278"/>
      <c r="DL40" s="278"/>
      <c r="DM40" s="278"/>
      <c r="DN40" s="278"/>
      <c r="DO40" s="278"/>
      <c r="DP40" s="278"/>
      <c r="DQ40" s="278"/>
      <c r="DR40" s="278"/>
      <c r="DS40" s="278"/>
      <c r="DT40" s="278"/>
      <c r="DU40" s="278"/>
      <c r="DV40" s="278"/>
      <c r="DW40" s="278"/>
      <c r="DX40" s="278"/>
      <c r="DY40" s="278"/>
      <c r="DZ40" s="278"/>
      <c r="EA40" s="278"/>
      <c r="EB40" s="278"/>
      <c r="EC40" s="278"/>
      <c r="ED40" s="278"/>
      <c r="EE40" s="278"/>
      <c r="EF40" s="278"/>
      <c r="EG40" s="278"/>
      <c r="EH40" s="278"/>
      <c r="EI40" s="278"/>
      <c r="EJ40" s="278"/>
      <c r="EK40" s="278"/>
      <c r="EL40" s="278"/>
      <c r="EM40" s="278"/>
      <c r="EN40" s="278"/>
      <c r="EO40" s="278"/>
      <c r="EP40" s="278"/>
      <c r="EQ40" s="278"/>
      <c r="ER40" s="278"/>
      <c r="ES40" s="278"/>
      <c r="ET40" s="278"/>
      <c r="EU40" s="278"/>
      <c r="EV40" s="278"/>
      <c r="EW40" s="278"/>
      <c r="EX40" s="278"/>
      <c r="EY40" s="278"/>
      <c r="EZ40" s="278"/>
      <c r="FA40" s="278"/>
      <c r="FB40" s="278"/>
      <c r="FC40" s="278"/>
      <c r="FD40" s="278"/>
      <c r="FE40" s="278"/>
      <c r="FF40" s="278"/>
      <c r="FG40" s="278"/>
      <c r="FH40" s="278"/>
      <c r="FI40" s="278"/>
      <c r="FJ40" s="278"/>
      <c r="FK40" s="278"/>
      <c r="FL40" s="278"/>
      <c r="FM40" s="278"/>
      <c r="FN40" s="278"/>
      <c r="FO40" s="278"/>
      <c r="FP40" s="278"/>
      <c r="FQ40" s="278"/>
      <c r="FR40" s="278"/>
      <c r="FS40" s="278"/>
      <c r="FT40" s="278"/>
      <c r="FU40" s="278"/>
      <c r="FV40" s="278"/>
      <c r="FW40" s="278"/>
      <c r="FX40" s="278"/>
      <c r="FY40" s="278"/>
      <c r="FZ40" s="278"/>
      <c r="GA40" s="278"/>
      <c r="GB40" s="278"/>
      <c r="GC40" s="278"/>
      <c r="GD40" s="278"/>
      <c r="GE40" s="278"/>
      <c r="GF40" s="278"/>
      <c r="GG40" s="278"/>
      <c r="GH40" s="278"/>
      <c r="GI40" s="278"/>
      <c r="GJ40" s="278"/>
      <c r="GK40" s="278"/>
      <c r="GL40" s="278"/>
      <c r="GM40" s="278"/>
      <c r="GN40" s="278"/>
      <c r="GO40" s="278"/>
      <c r="GP40" s="278"/>
      <c r="GQ40" s="278"/>
      <c r="GR40" s="278"/>
      <c r="GS40" s="278"/>
      <c r="GT40" s="278"/>
      <c r="GU40" s="278"/>
      <c r="GV40" s="278"/>
      <c r="GW40" s="278"/>
      <c r="GX40" s="278"/>
      <c r="GY40" s="278"/>
      <c r="GZ40" s="278"/>
      <c r="HA40" s="278"/>
      <c r="HB40" s="278"/>
      <c r="HC40" s="278"/>
      <c r="HD40" s="278"/>
      <c r="HE40" s="278"/>
      <c r="HF40" s="278"/>
      <c r="HG40" s="278"/>
      <c r="HH40" s="278"/>
      <c r="HI40" s="278"/>
      <c r="HJ40" s="278"/>
      <c r="HK40" s="278"/>
      <c r="HL40" s="278"/>
      <c r="HM40" s="278"/>
      <c r="HN40" s="278"/>
      <c r="HO40" s="278"/>
      <c r="HP40" s="278"/>
      <c r="HQ40" s="278"/>
      <c r="HR40" s="278"/>
      <c r="HS40" s="278"/>
      <c r="HT40" s="278"/>
      <c r="HU40" s="278"/>
      <c r="HV40" s="278"/>
      <c r="HW40" s="278"/>
      <c r="HX40" s="278"/>
      <c r="HY40" s="278"/>
      <c r="HZ40" s="278"/>
      <c r="IA40" s="278"/>
      <c r="IB40" s="278"/>
      <c r="IC40" s="278"/>
      <c r="ID40" s="278"/>
      <c r="IE40" s="278"/>
      <c r="IF40" s="278"/>
      <c r="IG40" s="278"/>
      <c r="IH40" s="278"/>
      <c r="II40" s="278"/>
      <c r="IJ40" s="278"/>
      <c r="IK40" s="278"/>
      <c r="IL40" s="278"/>
      <c r="IM40" s="278"/>
      <c r="IN40" s="278"/>
      <c r="IO40" s="278"/>
      <c r="IP40" s="278"/>
      <c r="IQ40" s="278"/>
      <c r="IR40" s="278"/>
      <c r="IS40" s="278"/>
      <c r="IT40" s="278"/>
      <c r="IU40" s="278"/>
      <c r="IV40" s="278"/>
    </row>
    <row r="41" spans="1:256" s="27" customFormat="1" ht="17.25" customHeight="1">
      <c r="A41" s="382" t="s">
        <v>377</v>
      </c>
      <c r="B41" s="278"/>
      <c r="C41" s="278"/>
      <c r="D41" s="278"/>
      <c r="E41" s="278"/>
      <c r="F41" s="278"/>
      <c r="G41" s="278"/>
      <c r="H41" s="383"/>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8"/>
      <c r="CY41" s="278"/>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8"/>
      <c r="DZ41" s="278"/>
      <c r="EA41" s="278"/>
      <c r="EB41" s="278"/>
      <c r="EC41" s="278"/>
      <c r="ED41" s="278"/>
      <c r="EE41" s="278"/>
      <c r="EF41" s="278"/>
      <c r="EG41" s="278"/>
      <c r="EH41" s="278"/>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8"/>
      <c r="FI41" s="278"/>
      <c r="FJ41" s="278"/>
      <c r="FK41" s="278"/>
      <c r="FL41" s="278"/>
      <c r="FM41" s="278"/>
      <c r="FN41" s="278"/>
      <c r="FO41" s="278"/>
      <c r="FP41" s="278"/>
      <c r="FQ41" s="278"/>
      <c r="FR41" s="278"/>
      <c r="FS41" s="278"/>
      <c r="FT41" s="278"/>
      <c r="FU41" s="278"/>
      <c r="FV41" s="278"/>
      <c r="FW41" s="278"/>
      <c r="FX41" s="278"/>
      <c r="FY41" s="278"/>
      <c r="FZ41" s="278"/>
      <c r="GA41" s="278"/>
      <c r="GB41" s="278"/>
      <c r="GC41" s="278"/>
      <c r="GD41" s="278"/>
      <c r="GE41" s="278"/>
      <c r="GF41" s="278"/>
      <c r="GG41" s="278"/>
      <c r="GH41" s="278"/>
      <c r="GI41" s="278"/>
      <c r="GJ41" s="278"/>
      <c r="GK41" s="278"/>
      <c r="GL41" s="278"/>
      <c r="GM41" s="278"/>
      <c r="GN41" s="278"/>
      <c r="GO41" s="278"/>
      <c r="GP41" s="278"/>
      <c r="GQ41" s="278"/>
      <c r="GR41" s="278"/>
      <c r="GS41" s="278"/>
      <c r="GT41" s="278"/>
      <c r="GU41" s="278"/>
      <c r="GV41" s="278"/>
      <c r="GW41" s="278"/>
      <c r="GX41" s="278"/>
      <c r="GY41" s="278"/>
      <c r="GZ41" s="278"/>
      <c r="HA41" s="278"/>
      <c r="HB41" s="278"/>
      <c r="HC41" s="278"/>
      <c r="HD41" s="278"/>
      <c r="HE41" s="278"/>
      <c r="HF41" s="278"/>
      <c r="HG41" s="278"/>
      <c r="HH41" s="278"/>
      <c r="HI41" s="278"/>
      <c r="HJ41" s="278"/>
      <c r="HK41" s="278"/>
      <c r="HL41" s="278"/>
      <c r="HM41" s="278"/>
      <c r="HN41" s="278"/>
      <c r="HO41" s="278"/>
      <c r="HP41" s="278"/>
      <c r="HQ41" s="278"/>
      <c r="HR41" s="278"/>
      <c r="HS41" s="278"/>
      <c r="HT41" s="278"/>
      <c r="HU41" s="278"/>
      <c r="HV41" s="278"/>
      <c r="HW41" s="278"/>
      <c r="HX41" s="278"/>
      <c r="HY41" s="278"/>
      <c r="HZ41" s="278"/>
      <c r="IA41" s="278"/>
      <c r="IB41" s="278"/>
      <c r="IC41" s="278"/>
      <c r="ID41" s="278"/>
      <c r="IE41" s="278"/>
      <c r="IF41" s="278"/>
      <c r="IG41" s="278"/>
      <c r="IH41" s="278"/>
      <c r="II41" s="278"/>
      <c r="IJ41" s="278"/>
      <c r="IK41" s="278"/>
      <c r="IL41" s="278"/>
      <c r="IM41" s="278"/>
      <c r="IN41" s="278"/>
      <c r="IO41" s="278"/>
      <c r="IP41" s="278"/>
      <c r="IQ41" s="278"/>
      <c r="IR41" s="278"/>
      <c r="IS41" s="278"/>
      <c r="IT41" s="278"/>
      <c r="IU41" s="278"/>
      <c r="IV41" s="278"/>
    </row>
    <row r="42" spans="1:256" s="27" customFormat="1" ht="60.75" customHeight="1">
      <c r="A42" s="500" t="s">
        <v>422</v>
      </c>
      <c r="B42" s="500"/>
      <c r="C42" s="500"/>
      <c r="D42" s="500"/>
      <c r="E42" s="500"/>
      <c r="F42" s="500"/>
      <c r="G42" s="500"/>
      <c r="H42" s="275"/>
      <c r="I42" s="371"/>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c r="DV42" s="270"/>
      <c r="DW42" s="270"/>
      <c r="DX42" s="270"/>
      <c r="DY42" s="270"/>
      <c r="DZ42" s="270"/>
      <c r="EA42" s="270"/>
      <c r="EB42" s="270"/>
      <c r="EC42" s="270"/>
      <c r="ED42" s="270"/>
      <c r="EE42" s="270"/>
      <c r="EF42" s="270"/>
      <c r="EG42" s="270"/>
      <c r="EH42" s="270"/>
      <c r="EI42" s="270"/>
      <c r="EJ42" s="270"/>
      <c r="EK42" s="270"/>
      <c r="EL42" s="270"/>
      <c r="EM42" s="270"/>
      <c r="EN42" s="270"/>
      <c r="EO42" s="270"/>
      <c r="EP42" s="270"/>
      <c r="EQ42" s="270"/>
      <c r="ER42" s="270"/>
      <c r="ES42" s="270"/>
      <c r="ET42" s="270"/>
      <c r="EU42" s="270"/>
      <c r="EV42" s="270"/>
      <c r="EW42" s="270"/>
      <c r="EX42" s="270"/>
      <c r="EY42" s="270"/>
      <c r="EZ42" s="270"/>
      <c r="FA42" s="270"/>
      <c r="FB42" s="270"/>
      <c r="FC42" s="270"/>
      <c r="FD42" s="270"/>
      <c r="FE42" s="270"/>
      <c r="FF42" s="270"/>
      <c r="FG42" s="270"/>
      <c r="FH42" s="270"/>
      <c r="FI42" s="270"/>
      <c r="FJ42" s="270"/>
      <c r="FK42" s="270"/>
      <c r="FL42" s="270"/>
      <c r="FM42" s="270"/>
      <c r="FN42" s="270"/>
      <c r="FO42" s="270"/>
      <c r="FP42" s="270"/>
      <c r="FQ42" s="270"/>
      <c r="FR42" s="270"/>
      <c r="FS42" s="270"/>
      <c r="FT42" s="270"/>
      <c r="FU42" s="270"/>
      <c r="FV42" s="270"/>
      <c r="FW42" s="270"/>
      <c r="FX42" s="270"/>
      <c r="FY42" s="270"/>
      <c r="FZ42" s="270"/>
      <c r="GA42" s="270"/>
      <c r="GB42" s="270"/>
      <c r="GC42" s="270"/>
      <c r="GD42" s="270"/>
      <c r="GE42" s="270"/>
      <c r="GF42" s="270"/>
      <c r="GG42" s="270"/>
      <c r="GH42" s="270"/>
      <c r="GI42" s="270"/>
      <c r="GJ42" s="270"/>
      <c r="GK42" s="270"/>
      <c r="GL42" s="270"/>
      <c r="GM42" s="270"/>
      <c r="GN42" s="270"/>
      <c r="GO42" s="270"/>
      <c r="GP42" s="270"/>
      <c r="GQ42" s="270"/>
      <c r="GR42" s="270"/>
      <c r="GS42" s="270"/>
      <c r="GT42" s="270"/>
      <c r="GU42" s="270"/>
      <c r="GV42" s="270"/>
      <c r="GW42" s="270"/>
      <c r="GX42" s="270"/>
      <c r="GY42" s="270"/>
      <c r="GZ42" s="270"/>
      <c r="HA42" s="270"/>
      <c r="HB42" s="270"/>
      <c r="HC42" s="270"/>
      <c r="HD42" s="270"/>
      <c r="HE42" s="270"/>
      <c r="HF42" s="270"/>
      <c r="HG42" s="270"/>
      <c r="HH42" s="270"/>
      <c r="HI42" s="270"/>
      <c r="HJ42" s="270"/>
      <c r="HK42" s="270"/>
      <c r="HL42" s="270"/>
      <c r="HM42" s="270"/>
      <c r="HN42" s="270"/>
      <c r="HO42" s="270"/>
      <c r="HP42" s="270"/>
      <c r="HQ42" s="270"/>
      <c r="HR42" s="270"/>
      <c r="HS42" s="270"/>
      <c r="HT42" s="270"/>
      <c r="HU42" s="270"/>
      <c r="HV42" s="270"/>
      <c r="HW42" s="270"/>
      <c r="HX42" s="270"/>
      <c r="HY42" s="270"/>
      <c r="HZ42" s="270"/>
      <c r="IA42" s="270"/>
      <c r="IB42" s="270"/>
      <c r="IC42" s="270"/>
      <c r="ID42" s="270"/>
      <c r="IE42" s="270"/>
      <c r="IF42" s="270"/>
      <c r="IG42" s="270"/>
      <c r="IH42" s="270"/>
      <c r="II42" s="270"/>
      <c r="IJ42" s="270"/>
      <c r="IK42" s="270"/>
      <c r="IL42" s="270"/>
      <c r="IM42" s="270"/>
      <c r="IN42" s="270"/>
      <c r="IO42" s="270"/>
      <c r="IP42" s="270"/>
      <c r="IQ42" s="270"/>
      <c r="IR42" s="270"/>
      <c r="IS42" s="270"/>
      <c r="IT42" s="270"/>
      <c r="IU42" s="270"/>
      <c r="IV42" s="270"/>
    </row>
    <row r="43" spans="1:256" s="27" customFormat="1" ht="32.25" customHeight="1">
      <c r="A43" s="530" t="s">
        <v>55</v>
      </c>
      <c r="B43" s="497" t="s">
        <v>31</v>
      </c>
      <c r="C43" s="378" t="s">
        <v>42</v>
      </c>
      <c r="D43" s="378" t="s">
        <v>43</v>
      </c>
      <c r="E43" s="497" t="s">
        <v>44</v>
      </c>
      <c r="F43" s="497"/>
      <c r="G43" s="497"/>
      <c r="H43" s="373"/>
      <c r="I43" s="384"/>
      <c r="J43" s="384"/>
      <c r="K43" s="384"/>
      <c r="L43" s="384"/>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c r="DM43" s="270"/>
      <c r="DN43" s="270"/>
      <c r="DO43" s="270"/>
      <c r="DP43" s="270"/>
      <c r="DQ43" s="270"/>
      <c r="DR43" s="270"/>
      <c r="DS43" s="270"/>
      <c r="DT43" s="270"/>
      <c r="DU43" s="270"/>
      <c r="DV43" s="270"/>
      <c r="DW43" s="270"/>
      <c r="DX43" s="270"/>
      <c r="DY43" s="270"/>
      <c r="DZ43" s="270"/>
      <c r="EA43" s="270"/>
      <c r="EB43" s="270"/>
      <c r="EC43" s="270"/>
      <c r="ED43" s="270"/>
      <c r="EE43" s="270"/>
      <c r="EF43" s="270"/>
      <c r="EG43" s="270"/>
      <c r="EH43" s="270"/>
      <c r="EI43" s="270"/>
      <c r="EJ43" s="270"/>
      <c r="EK43" s="270"/>
      <c r="EL43" s="270"/>
      <c r="EM43" s="270"/>
      <c r="EN43" s="270"/>
      <c r="EO43" s="270"/>
      <c r="EP43" s="270"/>
      <c r="EQ43" s="270"/>
      <c r="ER43" s="270"/>
      <c r="ES43" s="270"/>
      <c r="ET43" s="270"/>
      <c r="EU43" s="270"/>
      <c r="EV43" s="270"/>
      <c r="EW43" s="270"/>
      <c r="EX43" s="270"/>
      <c r="EY43" s="270"/>
      <c r="EZ43" s="270"/>
      <c r="FA43" s="270"/>
      <c r="FB43" s="270"/>
      <c r="FC43" s="270"/>
      <c r="FD43" s="270"/>
      <c r="FE43" s="270"/>
      <c r="FF43" s="270"/>
      <c r="FG43" s="270"/>
      <c r="FH43" s="270"/>
      <c r="FI43" s="270"/>
      <c r="FJ43" s="270"/>
      <c r="FK43" s="270"/>
      <c r="FL43" s="270"/>
      <c r="FM43" s="270"/>
      <c r="FN43" s="270"/>
      <c r="FO43" s="270"/>
      <c r="FP43" s="270"/>
      <c r="FQ43" s="270"/>
      <c r="FR43" s="270"/>
      <c r="FS43" s="270"/>
      <c r="FT43" s="270"/>
      <c r="FU43" s="270"/>
      <c r="FV43" s="270"/>
      <c r="FW43" s="270"/>
      <c r="FX43" s="270"/>
      <c r="FY43" s="270"/>
      <c r="FZ43" s="270"/>
      <c r="GA43" s="270"/>
      <c r="GB43" s="270"/>
      <c r="GC43" s="270"/>
      <c r="GD43" s="270"/>
      <c r="GE43" s="270"/>
      <c r="GF43" s="270"/>
      <c r="GG43" s="270"/>
      <c r="GH43" s="270"/>
      <c r="GI43" s="270"/>
      <c r="GJ43" s="270"/>
      <c r="GK43" s="270"/>
      <c r="GL43" s="270"/>
      <c r="GM43" s="270"/>
      <c r="GN43" s="270"/>
      <c r="GO43" s="270"/>
      <c r="GP43" s="270"/>
      <c r="GQ43" s="270"/>
      <c r="GR43" s="270"/>
      <c r="GS43" s="270"/>
      <c r="GT43" s="270"/>
      <c r="GU43" s="270"/>
      <c r="GV43" s="270"/>
      <c r="GW43" s="270"/>
      <c r="GX43" s="270"/>
      <c r="GY43" s="270"/>
      <c r="GZ43" s="270"/>
      <c r="HA43" s="270"/>
      <c r="HB43" s="270"/>
      <c r="HC43" s="270"/>
      <c r="HD43" s="270"/>
      <c r="HE43" s="270"/>
      <c r="HF43" s="270"/>
      <c r="HG43" s="270"/>
      <c r="HH43" s="270"/>
      <c r="HI43" s="270"/>
      <c r="HJ43" s="270"/>
      <c r="HK43" s="270"/>
      <c r="HL43" s="270"/>
      <c r="HM43" s="270"/>
      <c r="HN43" s="270"/>
      <c r="HO43" s="270"/>
      <c r="HP43" s="270"/>
      <c r="HQ43" s="270"/>
      <c r="HR43" s="270"/>
      <c r="HS43" s="270"/>
      <c r="HT43" s="270"/>
      <c r="HU43" s="270"/>
      <c r="HV43" s="270"/>
      <c r="HW43" s="270"/>
      <c r="HX43" s="270"/>
      <c r="HY43" s="270"/>
      <c r="HZ43" s="270"/>
      <c r="IA43" s="270"/>
      <c r="IB43" s="270"/>
      <c r="IC43" s="270"/>
      <c r="ID43" s="270"/>
      <c r="IE43" s="270"/>
      <c r="IF43" s="270"/>
      <c r="IG43" s="270"/>
      <c r="IH43" s="270"/>
      <c r="II43" s="270"/>
      <c r="IJ43" s="270"/>
      <c r="IK43" s="270"/>
      <c r="IL43" s="270"/>
      <c r="IM43" s="270"/>
      <c r="IN43" s="270"/>
      <c r="IO43" s="270"/>
      <c r="IP43" s="270"/>
      <c r="IQ43" s="270"/>
      <c r="IR43" s="270"/>
      <c r="IS43" s="270"/>
      <c r="IT43" s="270"/>
      <c r="IU43" s="270"/>
      <c r="IV43" s="270"/>
    </row>
    <row r="44" spans="1:256" s="27" customFormat="1" ht="24.75" customHeight="1">
      <c r="A44" s="531"/>
      <c r="B44" s="497"/>
      <c r="C44" s="378" t="s">
        <v>45</v>
      </c>
      <c r="D44" s="378" t="s">
        <v>46</v>
      </c>
      <c r="E44" s="378" t="s">
        <v>35</v>
      </c>
      <c r="F44" s="378" t="s">
        <v>36</v>
      </c>
      <c r="G44" s="378" t="s">
        <v>37</v>
      </c>
      <c r="H44" s="371"/>
      <c r="I44" s="384"/>
      <c r="J44" s="384"/>
      <c r="K44" s="384"/>
      <c r="L44" s="384"/>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0"/>
      <c r="CM44" s="270"/>
      <c r="CN44" s="270"/>
      <c r="CO44" s="270"/>
      <c r="CP44" s="270"/>
      <c r="CQ44" s="270"/>
      <c r="CR44" s="270"/>
      <c r="CS44" s="270"/>
      <c r="CT44" s="270"/>
      <c r="CU44" s="270"/>
      <c r="CV44" s="270"/>
      <c r="CW44" s="270"/>
      <c r="CX44" s="270"/>
      <c r="CY44" s="270"/>
      <c r="CZ44" s="270"/>
      <c r="DA44" s="270"/>
      <c r="DB44" s="270"/>
      <c r="DC44" s="270"/>
      <c r="DD44" s="270"/>
      <c r="DE44" s="270"/>
      <c r="DF44" s="270"/>
      <c r="DG44" s="270"/>
      <c r="DH44" s="270"/>
      <c r="DI44" s="270"/>
      <c r="DJ44" s="270"/>
      <c r="DK44" s="270"/>
      <c r="DL44" s="270"/>
      <c r="DM44" s="270"/>
      <c r="DN44" s="270"/>
      <c r="DO44" s="270"/>
      <c r="DP44" s="270"/>
      <c r="DQ44" s="270"/>
      <c r="DR44" s="270"/>
      <c r="DS44" s="270"/>
      <c r="DT44" s="270"/>
      <c r="DU44" s="270"/>
      <c r="DV44" s="270"/>
      <c r="DW44" s="270"/>
      <c r="DX44" s="270"/>
      <c r="DY44" s="270"/>
      <c r="DZ44" s="270"/>
      <c r="EA44" s="270"/>
      <c r="EB44" s="270"/>
      <c r="EC44" s="270"/>
      <c r="ED44" s="270"/>
      <c r="EE44" s="270"/>
      <c r="EF44" s="270"/>
      <c r="EG44" s="270"/>
      <c r="EH44" s="270"/>
      <c r="EI44" s="270"/>
      <c r="EJ44" s="270"/>
      <c r="EK44" s="270"/>
      <c r="EL44" s="270"/>
      <c r="EM44" s="270"/>
      <c r="EN44" s="270"/>
      <c r="EO44" s="270"/>
      <c r="EP44" s="270"/>
      <c r="EQ44" s="270"/>
      <c r="ER44" s="270"/>
      <c r="ES44" s="270"/>
      <c r="ET44" s="270"/>
      <c r="EU44" s="270"/>
      <c r="EV44" s="270"/>
      <c r="EW44" s="270"/>
      <c r="EX44" s="270"/>
      <c r="EY44" s="270"/>
      <c r="EZ44" s="270"/>
      <c r="FA44" s="270"/>
      <c r="FB44" s="270"/>
      <c r="FC44" s="270"/>
      <c r="FD44" s="270"/>
      <c r="FE44" s="270"/>
      <c r="FF44" s="270"/>
      <c r="FG44" s="270"/>
      <c r="FH44" s="270"/>
      <c r="FI44" s="270"/>
      <c r="FJ44" s="270"/>
      <c r="FK44" s="270"/>
      <c r="FL44" s="270"/>
      <c r="FM44" s="270"/>
      <c r="FN44" s="270"/>
      <c r="FO44" s="270"/>
      <c r="FP44" s="270"/>
      <c r="FQ44" s="270"/>
      <c r="FR44" s="270"/>
      <c r="FS44" s="270"/>
      <c r="FT44" s="270"/>
      <c r="FU44" s="270"/>
      <c r="FV44" s="270"/>
      <c r="FW44" s="270"/>
      <c r="FX44" s="270"/>
      <c r="FY44" s="270"/>
      <c r="FZ44" s="270"/>
      <c r="GA44" s="270"/>
      <c r="GB44" s="270"/>
      <c r="GC44" s="270"/>
      <c r="GD44" s="270"/>
      <c r="GE44" s="270"/>
      <c r="GF44" s="270"/>
      <c r="GG44" s="270"/>
      <c r="GH44" s="270"/>
      <c r="GI44" s="270"/>
      <c r="GJ44" s="270"/>
      <c r="GK44" s="270"/>
      <c r="GL44" s="270"/>
      <c r="GM44" s="270"/>
      <c r="GN44" s="270"/>
      <c r="GO44" s="270"/>
      <c r="GP44" s="270"/>
      <c r="GQ44" s="270"/>
      <c r="GR44" s="270"/>
      <c r="GS44" s="270"/>
      <c r="GT44" s="270"/>
      <c r="GU44" s="270"/>
      <c r="GV44" s="270"/>
      <c r="GW44" s="270"/>
      <c r="GX44" s="270"/>
      <c r="GY44" s="270"/>
      <c r="GZ44" s="270"/>
      <c r="HA44" s="270"/>
      <c r="HB44" s="270"/>
      <c r="HC44" s="270"/>
      <c r="HD44" s="270"/>
      <c r="HE44" s="270"/>
      <c r="HF44" s="270"/>
      <c r="HG44" s="270"/>
      <c r="HH44" s="270"/>
      <c r="HI44" s="270"/>
      <c r="HJ44" s="270"/>
      <c r="HK44" s="270"/>
      <c r="HL44" s="270"/>
      <c r="HM44" s="270"/>
      <c r="HN44" s="270"/>
      <c r="HO44" s="270"/>
      <c r="HP44" s="270"/>
      <c r="HQ44" s="270"/>
      <c r="HR44" s="270"/>
      <c r="HS44" s="270"/>
      <c r="HT44" s="270"/>
      <c r="HU44" s="270"/>
      <c r="HV44" s="270"/>
      <c r="HW44" s="270"/>
      <c r="HX44" s="270"/>
      <c r="HY44" s="270"/>
      <c r="HZ44" s="270"/>
      <c r="IA44" s="270"/>
      <c r="IB44" s="270"/>
      <c r="IC44" s="270"/>
      <c r="ID44" s="270"/>
      <c r="IE44" s="270"/>
      <c r="IF44" s="270"/>
      <c r="IG44" s="270"/>
      <c r="IH44" s="270"/>
      <c r="II44" s="270"/>
      <c r="IJ44" s="270"/>
      <c r="IK44" s="270"/>
      <c r="IL44" s="270"/>
      <c r="IM44" s="270"/>
      <c r="IN44" s="270"/>
      <c r="IO44" s="270"/>
      <c r="IP44" s="270"/>
      <c r="IQ44" s="270"/>
      <c r="IR44" s="270"/>
      <c r="IS44" s="270"/>
      <c r="IT44" s="270"/>
      <c r="IU44" s="270"/>
      <c r="IV44" s="270"/>
    </row>
    <row r="45" spans="1:256" s="27" customFormat="1" ht="30" customHeight="1">
      <c r="A45" s="296" t="s">
        <v>47</v>
      </c>
      <c r="B45" s="378" t="s">
        <v>48</v>
      </c>
      <c r="C45" s="122">
        <f>SUM(C46:C47)</f>
        <v>277243</v>
      </c>
      <c r="D45" s="122">
        <f>SUM(D46:D47)</f>
        <v>0</v>
      </c>
      <c r="E45" s="122">
        <f>SUM(E46:E47)</f>
        <v>0</v>
      </c>
      <c r="F45" s="122">
        <f>SUM(F46:F47)</f>
        <v>0</v>
      </c>
      <c r="G45" s="122">
        <f>SUM(G46:G47)</f>
        <v>0</v>
      </c>
      <c r="H45" s="371"/>
      <c r="I45" s="384"/>
      <c r="J45" s="384"/>
      <c r="K45" s="384"/>
      <c r="L45" s="384"/>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270"/>
      <c r="BW45" s="270"/>
      <c r="BX45" s="270"/>
      <c r="BY45" s="270"/>
      <c r="BZ45" s="270"/>
      <c r="CA45" s="270"/>
      <c r="CB45" s="270"/>
      <c r="CC45" s="270"/>
      <c r="CD45" s="270"/>
      <c r="CE45" s="270"/>
      <c r="CF45" s="270"/>
      <c r="CG45" s="270"/>
      <c r="CH45" s="270"/>
      <c r="CI45" s="270"/>
      <c r="CJ45" s="270"/>
      <c r="CK45" s="270"/>
      <c r="CL45" s="270"/>
      <c r="CM45" s="270"/>
      <c r="CN45" s="270"/>
      <c r="CO45" s="270"/>
      <c r="CP45" s="270"/>
      <c r="CQ45" s="270"/>
      <c r="CR45" s="270"/>
      <c r="CS45" s="270"/>
      <c r="CT45" s="270"/>
      <c r="CU45" s="270"/>
      <c r="CV45" s="270"/>
      <c r="CW45" s="270"/>
      <c r="CX45" s="270"/>
      <c r="CY45" s="270"/>
      <c r="CZ45" s="270"/>
      <c r="DA45" s="270"/>
      <c r="DB45" s="270"/>
      <c r="DC45" s="270"/>
      <c r="DD45" s="270"/>
      <c r="DE45" s="270"/>
      <c r="DF45" s="270"/>
      <c r="DG45" s="270"/>
      <c r="DH45" s="270"/>
      <c r="DI45" s="270"/>
      <c r="DJ45" s="270"/>
      <c r="DK45" s="270"/>
      <c r="DL45" s="270"/>
      <c r="DM45" s="270"/>
      <c r="DN45" s="270"/>
      <c r="DO45" s="270"/>
      <c r="DP45" s="270"/>
      <c r="DQ45" s="270"/>
      <c r="DR45" s="270"/>
      <c r="DS45" s="270"/>
      <c r="DT45" s="270"/>
      <c r="DU45" s="270"/>
      <c r="DV45" s="270"/>
      <c r="DW45" s="270"/>
      <c r="DX45" s="270"/>
      <c r="DY45" s="270"/>
      <c r="DZ45" s="270"/>
      <c r="EA45" s="270"/>
      <c r="EB45" s="270"/>
      <c r="EC45" s="270"/>
      <c r="ED45" s="270"/>
      <c r="EE45" s="270"/>
      <c r="EF45" s="270"/>
      <c r="EG45" s="270"/>
      <c r="EH45" s="270"/>
      <c r="EI45" s="270"/>
      <c r="EJ45" s="270"/>
      <c r="EK45" s="270"/>
      <c r="EL45" s="270"/>
      <c r="EM45" s="270"/>
      <c r="EN45" s="270"/>
      <c r="EO45" s="270"/>
      <c r="EP45" s="270"/>
      <c r="EQ45" s="270"/>
      <c r="ER45" s="270"/>
      <c r="ES45" s="270"/>
      <c r="ET45" s="270"/>
      <c r="EU45" s="270"/>
      <c r="EV45" s="270"/>
      <c r="EW45" s="270"/>
      <c r="EX45" s="270"/>
      <c r="EY45" s="270"/>
      <c r="EZ45" s="270"/>
      <c r="FA45" s="270"/>
      <c r="FB45" s="270"/>
      <c r="FC45" s="270"/>
      <c r="FD45" s="270"/>
      <c r="FE45" s="270"/>
      <c r="FF45" s="270"/>
      <c r="FG45" s="270"/>
      <c r="FH45" s="270"/>
      <c r="FI45" s="270"/>
      <c r="FJ45" s="270"/>
      <c r="FK45" s="270"/>
      <c r="FL45" s="270"/>
      <c r="FM45" s="270"/>
      <c r="FN45" s="270"/>
      <c r="FO45" s="270"/>
      <c r="FP45" s="270"/>
      <c r="FQ45" s="270"/>
      <c r="FR45" s="270"/>
      <c r="FS45" s="270"/>
      <c r="FT45" s="270"/>
      <c r="FU45" s="270"/>
      <c r="FV45" s="270"/>
      <c r="FW45" s="270"/>
      <c r="FX45" s="270"/>
      <c r="FY45" s="270"/>
      <c r="FZ45" s="270"/>
      <c r="GA45" s="270"/>
      <c r="GB45" s="270"/>
      <c r="GC45" s="270"/>
      <c r="GD45" s="270"/>
      <c r="GE45" s="270"/>
      <c r="GF45" s="270"/>
      <c r="GG45" s="270"/>
      <c r="GH45" s="270"/>
      <c r="GI45" s="270"/>
      <c r="GJ45" s="270"/>
      <c r="GK45" s="270"/>
      <c r="GL45" s="270"/>
      <c r="GM45" s="270"/>
      <c r="GN45" s="270"/>
      <c r="GO45" s="270"/>
      <c r="GP45" s="270"/>
      <c r="GQ45" s="270"/>
      <c r="GR45" s="270"/>
      <c r="GS45" s="270"/>
      <c r="GT45" s="270"/>
      <c r="GU45" s="270"/>
      <c r="GV45" s="270"/>
      <c r="GW45" s="270"/>
      <c r="GX45" s="270"/>
      <c r="GY45" s="270"/>
      <c r="GZ45" s="270"/>
      <c r="HA45" s="270"/>
      <c r="HB45" s="270"/>
      <c r="HC45" s="270"/>
      <c r="HD45" s="270"/>
      <c r="HE45" s="270"/>
      <c r="HF45" s="270"/>
      <c r="HG45" s="270"/>
      <c r="HH45" s="270"/>
      <c r="HI45" s="270"/>
      <c r="HJ45" s="270"/>
      <c r="HK45" s="270"/>
      <c r="HL45" s="270"/>
      <c r="HM45" s="270"/>
      <c r="HN45" s="270"/>
      <c r="HO45" s="270"/>
      <c r="HP45" s="270"/>
      <c r="HQ45" s="270"/>
      <c r="HR45" s="270"/>
      <c r="HS45" s="270"/>
      <c r="HT45" s="270"/>
      <c r="HU45" s="270"/>
      <c r="HV45" s="270"/>
      <c r="HW45" s="270"/>
      <c r="HX45" s="270"/>
      <c r="HY45" s="270"/>
      <c r="HZ45" s="270"/>
      <c r="IA45" s="270"/>
      <c r="IB45" s="270"/>
      <c r="IC45" s="270"/>
      <c r="ID45" s="270"/>
      <c r="IE45" s="270"/>
      <c r="IF45" s="270"/>
      <c r="IG45" s="270"/>
      <c r="IH45" s="270"/>
      <c r="II45" s="270"/>
      <c r="IJ45" s="270"/>
      <c r="IK45" s="270"/>
      <c r="IL45" s="270"/>
      <c r="IM45" s="270"/>
      <c r="IN45" s="270"/>
      <c r="IO45" s="270"/>
      <c r="IP45" s="270"/>
      <c r="IQ45" s="270"/>
      <c r="IR45" s="270"/>
      <c r="IS45" s="270"/>
      <c r="IT45" s="270"/>
      <c r="IU45" s="270"/>
      <c r="IV45" s="270"/>
    </row>
    <row r="46" spans="1:256" s="27" customFormat="1" ht="15.75">
      <c r="A46" s="297" t="s">
        <v>273</v>
      </c>
      <c r="B46" s="378" t="s">
        <v>48</v>
      </c>
      <c r="C46" s="122">
        <v>0</v>
      </c>
      <c r="D46" s="298">
        <v>0</v>
      </c>
      <c r="E46" s="298">
        <v>0</v>
      </c>
      <c r="F46" s="298">
        <v>0</v>
      </c>
      <c r="G46" s="298">
        <v>0</v>
      </c>
      <c r="H46" s="374"/>
      <c r="I46" s="276"/>
      <c r="J46" s="276"/>
      <c r="K46" s="276"/>
      <c r="L46" s="276"/>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c r="CP46" s="272"/>
      <c r="CQ46" s="272"/>
      <c r="CR46" s="272"/>
      <c r="CS46" s="272"/>
      <c r="CT46" s="272"/>
      <c r="CU46" s="272"/>
      <c r="CV46" s="272"/>
      <c r="CW46" s="272"/>
      <c r="CX46" s="272"/>
      <c r="CY46" s="272"/>
      <c r="CZ46" s="272"/>
      <c r="DA46" s="272"/>
      <c r="DB46" s="272"/>
      <c r="DC46" s="272"/>
      <c r="DD46" s="272"/>
      <c r="DE46" s="272"/>
      <c r="DF46" s="272"/>
      <c r="DG46" s="272"/>
      <c r="DH46" s="272"/>
      <c r="DI46" s="272"/>
      <c r="DJ46" s="272"/>
      <c r="DK46" s="272"/>
      <c r="DL46" s="272"/>
      <c r="DM46" s="272"/>
      <c r="DN46" s="272"/>
      <c r="DO46" s="272"/>
      <c r="DP46" s="272"/>
      <c r="DQ46" s="272"/>
      <c r="DR46" s="272"/>
      <c r="DS46" s="272"/>
      <c r="DT46" s="272"/>
      <c r="DU46" s="272"/>
      <c r="DV46" s="272"/>
      <c r="DW46" s="272"/>
      <c r="DX46" s="272"/>
      <c r="DY46" s="272"/>
      <c r="DZ46" s="272"/>
      <c r="EA46" s="272"/>
      <c r="EB46" s="272"/>
      <c r="EC46" s="272"/>
      <c r="ED46" s="272"/>
      <c r="EE46" s="272"/>
      <c r="EF46" s="272"/>
      <c r="EG46" s="272"/>
      <c r="EH46" s="272"/>
      <c r="EI46" s="272"/>
      <c r="EJ46" s="272"/>
      <c r="EK46" s="272"/>
      <c r="EL46" s="272"/>
      <c r="EM46" s="272"/>
      <c r="EN46" s="272"/>
      <c r="EO46" s="272"/>
      <c r="EP46" s="272"/>
      <c r="EQ46" s="272"/>
      <c r="ER46" s="272"/>
      <c r="ES46" s="272"/>
      <c r="ET46" s="272"/>
      <c r="EU46" s="272"/>
      <c r="EV46" s="272"/>
      <c r="EW46" s="272"/>
      <c r="EX46" s="272"/>
      <c r="EY46" s="272"/>
      <c r="EZ46" s="272"/>
      <c r="FA46" s="272"/>
      <c r="FB46" s="272"/>
      <c r="FC46" s="272"/>
      <c r="FD46" s="272"/>
      <c r="FE46" s="272"/>
      <c r="FF46" s="272"/>
      <c r="FG46" s="272"/>
      <c r="FH46" s="272"/>
      <c r="FI46" s="272"/>
      <c r="FJ46" s="272"/>
      <c r="FK46" s="272"/>
      <c r="FL46" s="272"/>
      <c r="FM46" s="272"/>
      <c r="FN46" s="272"/>
      <c r="FO46" s="272"/>
      <c r="FP46" s="272"/>
      <c r="FQ46" s="272"/>
      <c r="FR46" s="272"/>
      <c r="FS46" s="272"/>
      <c r="FT46" s="272"/>
      <c r="FU46" s="272"/>
      <c r="FV46" s="272"/>
      <c r="FW46" s="272"/>
      <c r="FX46" s="272"/>
      <c r="FY46" s="272"/>
      <c r="FZ46" s="272"/>
      <c r="GA46" s="272"/>
      <c r="GB46" s="272"/>
      <c r="GC46" s="272"/>
      <c r="GD46" s="272"/>
      <c r="GE46" s="272"/>
      <c r="GF46" s="272"/>
      <c r="GG46" s="272"/>
      <c r="GH46" s="272"/>
      <c r="GI46" s="272"/>
      <c r="GJ46" s="272"/>
      <c r="GK46" s="272"/>
      <c r="GL46" s="272"/>
      <c r="GM46" s="272"/>
      <c r="GN46" s="272"/>
      <c r="GO46" s="272"/>
      <c r="GP46" s="272"/>
      <c r="GQ46" s="272"/>
      <c r="GR46" s="272"/>
      <c r="GS46" s="272"/>
      <c r="GT46" s="272"/>
      <c r="GU46" s="272"/>
      <c r="GV46" s="272"/>
      <c r="GW46" s="272"/>
      <c r="GX46" s="272"/>
      <c r="GY46" s="272"/>
      <c r="GZ46" s="272"/>
      <c r="HA46" s="272"/>
      <c r="HB46" s="272"/>
      <c r="HC46" s="272"/>
      <c r="HD46" s="272"/>
      <c r="HE46" s="272"/>
      <c r="HF46" s="272"/>
      <c r="HG46" s="272"/>
      <c r="HH46" s="272"/>
      <c r="HI46" s="272"/>
      <c r="HJ46" s="272"/>
      <c r="HK46" s="272"/>
      <c r="HL46" s="272"/>
      <c r="HM46" s="272"/>
      <c r="HN46" s="272"/>
      <c r="HO46" s="272"/>
      <c r="HP46" s="272"/>
      <c r="HQ46" s="272"/>
      <c r="HR46" s="272"/>
      <c r="HS46" s="272"/>
      <c r="HT46" s="272"/>
      <c r="HU46" s="272"/>
      <c r="HV46" s="272"/>
      <c r="HW46" s="272"/>
      <c r="HX46" s="272"/>
      <c r="HY46" s="272"/>
      <c r="HZ46" s="272"/>
      <c r="IA46" s="272"/>
      <c r="IB46" s="272"/>
      <c r="IC46" s="272"/>
      <c r="ID46" s="272"/>
      <c r="IE46" s="272"/>
      <c r="IF46" s="272"/>
      <c r="IG46" s="272"/>
      <c r="IH46" s="272"/>
      <c r="II46" s="272"/>
      <c r="IJ46" s="272"/>
      <c r="IK46" s="272"/>
      <c r="IL46" s="272"/>
      <c r="IM46" s="272"/>
      <c r="IN46" s="272"/>
      <c r="IO46" s="272"/>
      <c r="IP46" s="272"/>
      <c r="IQ46" s="272"/>
      <c r="IR46" s="272"/>
      <c r="IS46" s="272"/>
      <c r="IT46" s="272"/>
      <c r="IU46" s="272"/>
      <c r="IV46" s="272"/>
    </row>
    <row r="47" spans="1:256" s="27" customFormat="1" ht="15.75">
      <c r="A47" s="297" t="s">
        <v>76</v>
      </c>
      <c r="B47" s="378" t="s">
        <v>48</v>
      </c>
      <c r="C47" s="122">
        <v>277243</v>
      </c>
      <c r="D47" s="122">
        <v>0</v>
      </c>
      <c r="E47" s="298">
        <v>0</v>
      </c>
      <c r="F47" s="298">
        <v>0</v>
      </c>
      <c r="G47" s="298">
        <v>0</v>
      </c>
      <c r="H47" s="374"/>
      <c r="I47" s="276"/>
      <c r="J47" s="276"/>
      <c r="K47" s="276"/>
      <c r="L47" s="276"/>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2"/>
      <c r="CX47" s="272"/>
      <c r="CY47" s="272"/>
      <c r="CZ47" s="272"/>
      <c r="DA47" s="272"/>
      <c r="DB47" s="272"/>
      <c r="DC47" s="272"/>
      <c r="DD47" s="272"/>
      <c r="DE47" s="272"/>
      <c r="DF47" s="272"/>
      <c r="DG47" s="272"/>
      <c r="DH47" s="272"/>
      <c r="DI47" s="272"/>
      <c r="DJ47" s="272"/>
      <c r="DK47" s="272"/>
      <c r="DL47" s="272"/>
      <c r="DM47" s="272"/>
      <c r="DN47" s="272"/>
      <c r="DO47" s="272"/>
      <c r="DP47" s="272"/>
      <c r="DQ47" s="272"/>
      <c r="DR47" s="272"/>
      <c r="DS47" s="272"/>
      <c r="DT47" s="272"/>
      <c r="DU47" s="272"/>
      <c r="DV47" s="272"/>
      <c r="DW47" s="272"/>
      <c r="DX47" s="272"/>
      <c r="DY47" s="272"/>
      <c r="DZ47" s="272"/>
      <c r="EA47" s="272"/>
      <c r="EB47" s="272"/>
      <c r="EC47" s="272"/>
      <c r="ED47" s="272"/>
      <c r="EE47" s="272"/>
      <c r="EF47" s="272"/>
      <c r="EG47" s="272"/>
      <c r="EH47" s="272"/>
      <c r="EI47" s="272"/>
      <c r="EJ47" s="272"/>
      <c r="EK47" s="272"/>
      <c r="EL47" s="272"/>
      <c r="EM47" s="272"/>
      <c r="EN47" s="272"/>
      <c r="EO47" s="272"/>
      <c r="EP47" s="272"/>
      <c r="EQ47" s="272"/>
      <c r="ER47" s="272"/>
      <c r="ES47" s="272"/>
      <c r="ET47" s="272"/>
      <c r="EU47" s="272"/>
      <c r="EV47" s="272"/>
      <c r="EW47" s="272"/>
      <c r="EX47" s="272"/>
      <c r="EY47" s="272"/>
      <c r="EZ47" s="272"/>
      <c r="FA47" s="272"/>
      <c r="FB47" s="272"/>
      <c r="FC47" s="272"/>
      <c r="FD47" s="272"/>
      <c r="FE47" s="272"/>
      <c r="FF47" s="272"/>
      <c r="FG47" s="272"/>
      <c r="FH47" s="272"/>
      <c r="FI47" s="272"/>
      <c r="FJ47" s="272"/>
      <c r="FK47" s="272"/>
      <c r="FL47" s="272"/>
      <c r="FM47" s="272"/>
      <c r="FN47" s="272"/>
      <c r="FO47" s="272"/>
      <c r="FP47" s="272"/>
      <c r="FQ47" s="272"/>
      <c r="FR47" s="272"/>
      <c r="FS47" s="272"/>
      <c r="FT47" s="272"/>
      <c r="FU47" s="272"/>
      <c r="FV47" s="272"/>
      <c r="FW47" s="272"/>
      <c r="FX47" s="272"/>
      <c r="FY47" s="272"/>
      <c r="FZ47" s="272"/>
      <c r="GA47" s="272"/>
      <c r="GB47" s="272"/>
      <c r="GC47" s="272"/>
      <c r="GD47" s="272"/>
      <c r="GE47" s="272"/>
      <c r="GF47" s="272"/>
      <c r="GG47" s="272"/>
      <c r="GH47" s="272"/>
      <c r="GI47" s="272"/>
      <c r="GJ47" s="272"/>
      <c r="GK47" s="272"/>
      <c r="GL47" s="272"/>
      <c r="GM47" s="272"/>
      <c r="GN47" s="272"/>
      <c r="GO47" s="272"/>
      <c r="GP47" s="272"/>
      <c r="GQ47" s="272"/>
      <c r="GR47" s="272"/>
      <c r="GS47" s="272"/>
      <c r="GT47" s="272"/>
      <c r="GU47" s="272"/>
      <c r="GV47" s="272"/>
      <c r="GW47" s="272"/>
      <c r="GX47" s="272"/>
      <c r="GY47" s="272"/>
      <c r="GZ47" s="272"/>
      <c r="HA47" s="272"/>
      <c r="HB47" s="272"/>
      <c r="HC47" s="272"/>
      <c r="HD47" s="272"/>
      <c r="HE47" s="272"/>
      <c r="HF47" s="272"/>
      <c r="HG47" s="272"/>
      <c r="HH47" s="272"/>
      <c r="HI47" s="272"/>
      <c r="HJ47" s="272"/>
      <c r="HK47" s="272"/>
      <c r="HL47" s="272"/>
      <c r="HM47" s="272"/>
      <c r="HN47" s="272"/>
      <c r="HO47" s="272"/>
      <c r="HP47" s="272"/>
      <c r="HQ47" s="272"/>
      <c r="HR47" s="272"/>
      <c r="HS47" s="272"/>
      <c r="HT47" s="272"/>
      <c r="HU47" s="272"/>
      <c r="HV47" s="272"/>
      <c r="HW47" s="272"/>
      <c r="HX47" s="272"/>
      <c r="HY47" s="272"/>
      <c r="HZ47" s="272"/>
      <c r="IA47" s="272"/>
      <c r="IB47" s="272"/>
      <c r="IC47" s="272"/>
      <c r="ID47" s="272"/>
      <c r="IE47" s="272"/>
      <c r="IF47" s="272"/>
      <c r="IG47" s="272"/>
      <c r="IH47" s="272"/>
      <c r="II47" s="272"/>
      <c r="IJ47" s="272"/>
      <c r="IK47" s="272"/>
      <c r="IL47" s="272"/>
      <c r="IM47" s="272"/>
      <c r="IN47" s="272"/>
      <c r="IO47" s="272"/>
      <c r="IP47" s="272"/>
      <c r="IQ47" s="272"/>
      <c r="IR47" s="272"/>
      <c r="IS47" s="272"/>
      <c r="IT47" s="272"/>
      <c r="IU47" s="272"/>
      <c r="IV47" s="272"/>
    </row>
    <row r="48" spans="1:256" s="27" customFormat="1" ht="36" customHeight="1">
      <c r="A48" s="290" t="s">
        <v>58</v>
      </c>
      <c r="B48" s="379" t="s">
        <v>48</v>
      </c>
      <c r="C48" s="380">
        <f>C45</f>
        <v>277243</v>
      </c>
      <c r="D48" s="380">
        <f>D45</f>
        <v>0</v>
      </c>
      <c r="E48" s="380">
        <f>E45</f>
        <v>0</v>
      </c>
      <c r="F48" s="380">
        <f>F45</f>
        <v>0</v>
      </c>
      <c r="G48" s="380">
        <f>G45</f>
        <v>0</v>
      </c>
      <c r="H48" s="371"/>
      <c r="I48" s="384"/>
      <c r="J48" s="385"/>
      <c r="K48" s="385"/>
      <c r="L48" s="385"/>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0"/>
      <c r="EV48" s="270"/>
      <c r="EW48" s="270"/>
      <c r="EX48" s="270"/>
      <c r="EY48" s="270"/>
      <c r="EZ48" s="270"/>
      <c r="FA48" s="270"/>
      <c r="FB48" s="270"/>
      <c r="FC48" s="270"/>
      <c r="FD48" s="270"/>
      <c r="FE48" s="270"/>
      <c r="FF48" s="270"/>
      <c r="FG48" s="270"/>
      <c r="FH48" s="270"/>
      <c r="FI48" s="270"/>
      <c r="FJ48" s="270"/>
      <c r="FK48" s="270"/>
      <c r="FL48" s="270"/>
      <c r="FM48" s="270"/>
      <c r="FN48" s="270"/>
      <c r="FO48" s="270"/>
      <c r="FP48" s="270"/>
      <c r="FQ48" s="270"/>
      <c r="FR48" s="270"/>
      <c r="FS48" s="270"/>
      <c r="FT48" s="270"/>
      <c r="FU48" s="270"/>
      <c r="FV48" s="270"/>
      <c r="FW48" s="270"/>
      <c r="FX48" s="270"/>
      <c r="FY48" s="270"/>
      <c r="FZ48" s="270"/>
      <c r="GA48" s="270"/>
      <c r="GB48" s="270"/>
      <c r="GC48" s="270"/>
      <c r="GD48" s="270"/>
      <c r="GE48" s="270"/>
      <c r="GF48" s="270"/>
      <c r="GG48" s="270"/>
      <c r="GH48" s="270"/>
      <c r="GI48" s="270"/>
      <c r="GJ48" s="270"/>
      <c r="GK48" s="270"/>
      <c r="GL48" s="270"/>
      <c r="GM48" s="270"/>
      <c r="GN48" s="270"/>
      <c r="GO48" s="270"/>
      <c r="GP48" s="270"/>
      <c r="GQ48" s="270"/>
      <c r="GR48" s="270"/>
      <c r="GS48" s="270"/>
      <c r="GT48" s="270"/>
      <c r="GU48" s="270"/>
      <c r="GV48" s="270"/>
      <c r="GW48" s="270"/>
      <c r="GX48" s="270"/>
      <c r="GY48" s="270"/>
      <c r="GZ48" s="270"/>
      <c r="HA48" s="270"/>
      <c r="HB48" s="270"/>
      <c r="HC48" s="270"/>
      <c r="HD48" s="270"/>
      <c r="HE48" s="270"/>
      <c r="HF48" s="270"/>
      <c r="HG48" s="270"/>
      <c r="HH48" s="270"/>
      <c r="HI48" s="270"/>
      <c r="HJ48" s="270"/>
      <c r="HK48" s="270"/>
      <c r="HL48" s="270"/>
      <c r="HM48" s="270"/>
      <c r="HN48" s="270"/>
      <c r="HO48" s="270"/>
      <c r="HP48" s="270"/>
      <c r="HQ48" s="270"/>
      <c r="HR48" s="270"/>
      <c r="HS48" s="270"/>
      <c r="HT48" s="270"/>
      <c r="HU48" s="270"/>
      <c r="HV48" s="270"/>
      <c r="HW48" s="270"/>
      <c r="HX48" s="270"/>
      <c r="HY48" s="270"/>
      <c r="HZ48" s="270"/>
      <c r="IA48" s="270"/>
      <c r="IB48" s="270"/>
      <c r="IC48" s="270"/>
      <c r="ID48" s="270"/>
      <c r="IE48" s="270"/>
      <c r="IF48" s="270"/>
      <c r="IG48" s="270"/>
      <c r="IH48" s="270"/>
      <c r="II48" s="270"/>
      <c r="IJ48" s="270"/>
      <c r="IK48" s="270"/>
      <c r="IL48" s="270"/>
      <c r="IM48" s="270"/>
      <c r="IN48" s="270"/>
      <c r="IO48" s="270"/>
      <c r="IP48" s="270"/>
      <c r="IQ48" s="270"/>
      <c r="IR48" s="270"/>
      <c r="IS48" s="270"/>
      <c r="IT48" s="270"/>
      <c r="IU48" s="270"/>
      <c r="IV48" s="270"/>
    </row>
    <row r="49" spans="1:256" s="27" customFormat="1" ht="12.75" customHeight="1">
      <c r="A49" s="503" t="s">
        <v>109</v>
      </c>
      <c r="B49" s="503"/>
      <c r="C49" s="503"/>
      <c r="D49" s="503"/>
      <c r="E49" s="503"/>
      <c r="F49" s="503"/>
      <c r="G49" s="503"/>
      <c r="H49" s="275"/>
      <c r="I49" s="374"/>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c r="CR49" s="272"/>
      <c r="CS49" s="272"/>
      <c r="CT49" s="272"/>
      <c r="CU49" s="272"/>
      <c r="CV49" s="272"/>
      <c r="CW49" s="272"/>
      <c r="CX49" s="272"/>
      <c r="CY49" s="272"/>
      <c r="CZ49" s="272"/>
      <c r="DA49" s="272"/>
      <c r="DB49" s="272"/>
      <c r="DC49" s="272"/>
      <c r="DD49" s="272"/>
      <c r="DE49" s="272"/>
      <c r="DF49" s="272"/>
      <c r="DG49" s="272"/>
      <c r="DH49" s="272"/>
      <c r="DI49" s="272"/>
      <c r="DJ49" s="272"/>
      <c r="DK49" s="272"/>
      <c r="DL49" s="272"/>
      <c r="DM49" s="272"/>
      <c r="DN49" s="272"/>
      <c r="DO49" s="272"/>
      <c r="DP49" s="272"/>
      <c r="DQ49" s="272"/>
      <c r="DR49" s="272"/>
      <c r="DS49" s="272"/>
      <c r="DT49" s="272"/>
      <c r="DU49" s="272"/>
      <c r="DV49" s="272"/>
      <c r="DW49" s="272"/>
      <c r="DX49" s="272"/>
      <c r="DY49" s="272"/>
      <c r="DZ49" s="272"/>
      <c r="EA49" s="272"/>
      <c r="EB49" s="272"/>
      <c r="EC49" s="272"/>
      <c r="ED49" s="272"/>
      <c r="EE49" s="272"/>
      <c r="EF49" s="272"/>
      <c r="EG49" s="272"/>
      <c r="EH49" s="272"/>
      <c r="EI49" s="272"/>
      <c r="EJ49" s="272"/>
      <c r="EK49" s="272"/>
      <c r="EL49" s="272"/>
      <c r="EM49" s="272"/>
      <c r="EN49" s="272"/>
      <c r="EO49" s="272"/>
      <c r="EP49" s="272"/>
      <c r="EQ49" s="272"/>
      <c r="ER49" s="272"/>
      <c r="ES49" s="272"/>
      <c r="ET49" s="272"/>
      <c r="EU49" s="272"/>
      <c r="EV49" s="272"/>
      <c r="EW49" s="272"/>
      <c r="EX49" s="272"/>
      <c r="EY49" s="272"/>
      <c r="EZ49" s="272"/>
      <c r="FA49" s="272"/>
      <c r="FB49" s="272"/>
      <c r="FC49" s="272"/>
      <c r="FD49" s="272"/>
      <c r="FE49" s="272"/>
      <c r="FF49" s="272"/>
      <c r="FG49" s="272"/>
      <c r="FH49" s="272"/>
      <c r="FI49" s="272"/>
      <c r="FJ49" s="272"/>
      <c r="FK49" s="272"/>
      <c r="FL49" s="272"/>
      <c r="FM49" s="272"/>
      <c r="FN49" s="272"/>
      <c r="FO49" s="272"/>
      <c r="FP49" s="272"/>
      <c r="FQ49" s="272"/>
      <c r="FR49" s="272"/>
      <c r="FS49" s="272"/>
      <c r="FT49" s="272"/>
      <c r="FU49" s="272"/>
      <c r="FV49" s="272"/>
      <c r="FW49" s="272"/>
      <c r="FX49" s="272"/>
      <c r="FY49" s="272"/>
      <c r="FZ49" s="272"/>
      <c r="GA49" s="272"/>
      <c r="GB49" s="272"/>
      <c r="GC49" s="272"/>
      <c r="GD49" s="272"/>
      <c r="GE49" s="272"/>
      <c r="GF49" s="272"/>
      <c r="GG49" s="272"/>
      <c r="GH49" s="272"/>
      <c r="GI49" s="272"/>
      <c r="GJ49" s="272"/>
      <c r="GK49" s="272"/>
      <c r="GL49" s="272"/>
      <c r="GM49" s="272"/>
      <c r="GN49" s="272"/>
      <c r="GO49" s="272"/>
      <c r="GP49" s="272"/>
      <c r="GQ49" s="272"/>
      <c r="GR49" s="272"/>
      <c r="GS49" s="272"/>
      <c r="GT49" s="272"/>
      <c r="GU49" s="272"/>
      <c r="GV49" s="272"/>
      <c r="GW49" s="272"/>
      <c r="GX49" s="272"/>
      <c r="GY49" s="272"/>
      <c r="GZ49" s="272"/>
      <c r="HA49" s="272"/>
      <c r="HB49" s="272"/>
      <c r="HC49" s="272"/>
      <c r="HD49" s="272"/>
      <c r="HE49" s="272"/>
      <c r="HF49" s="272"/>
      <c r="HG49" s="272"/>
      <c r="HH49" s="272"/>
      <c r="HI49" s="272"/>
      <c r="HJ49" s="272"/>
      <c r="HK49" s="272"/>
      <c r="HL49" s="272"/>
      <c r="HM49" s="272"/>
      <c r="HN49" s="272"/>
      <c r="HO49" s="272"/>
      <c r="HP49" s="272"/>
      <c r="HQ49" s="272"/>
      <c r="HR49" s="272"/>
      <c r="HS49" s="272"/>
      <c r="HT49" s="272"/>
      <c r="HU49" s="272"/>
      <c r="HV49" s="272"/>
      <c r="HW49" s="272"/>
      <c r="HX49" s="272"/>
      <c r="HY49" s="272"/>
      <c r="HZ49" s="272"/>
      <c r="IA49" s="272"/>
      <c r="IB49" s="272"/>
      <c r="IC49" s="272"/>
      <c r="ID49" s="272"/>
      <c r="IE49" s="272"/>
      <c r="IF49" s="272"/>
      <c r="IG49" s="272"/>
      <c r="IH49" s="272"/>
      <c r="II49" s="272"/>
      <c r="IJ49" s="272"/>
      <c r="IK49" s="272"/>
      <c r="IL49" s="272"/>
      <c r="IM49" s="272"/>
      <c r="IN49" s="272"/>
      <c r="IO49" s="272"/>
      <c r="IP49" s="272"/>
      <c r="IQ49" s="272"/>
      <c r="IR49" s="272"/>
      <c r="IS49" s="272"/>
      <c r="IT49" s="272"/>
      <c r="IU49" s="272"/>
      <c r="IV49" s="272"/>
    </row>
    <row r="50" spans="1:256" s="27" customFormat="1" ht="23.25" customHeight="1">
      <c r="A50" s="381" t="s">
        <v>274</v>
      </c>
      <c r="B50" s="381"/>
      <c r="C50" s="381"/>
      <c r="D50" s="381"/>
      <c r="E50" s="381"/>
      <c r="F50" s="381"/>
      <c r="G50" s="381"/>
      <c r="H50" s="381"/>
      <c r="I50" s="374"/>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272"/>
      <c r="BY50" s="272"/>
      <c r="BZ50" s="272"/>
      <c r="CA50" s="272"/>
      <c r="CB50" s="272"/>
      <c r="CC50" s="272"/>
      <c r="CD50" s="272"/>
      <c r="CE50" s="272"/>
      <c r="CF50" s="272"/>
      <c r="CG50" s="272"/>
      <c r="CH50" s="272"/>
      <c r="CI50" s="272"/>
      <c r="CJ50" s="272"/>
      <c r="CK50" s="272"/>
      <c r="CL50" s="272"/>
      <c r="CM50" s="272"/>
      <c r="CN50" s="272"/>
      <c r="CO50" s="272"/>
      <c r="CP50" s="272"/>
      <c r="CQ50" s="272"/>
      <c r="CR50" s="272"/>
      <c r="CS50" s="272"/>
      <c r="CT50" s="272"/>
      <c r="CU50" s="272"/>
      <c r="CV50" s="272"/>
      <c r="CW50" s="272"/>
      <c r="CX50" s="272"/>
      <c r="CY50" s="272"/>
      <c r="CZ50" s="272"/>
      <c r="DA50" s="272"/>
      <c r="DB50" s="272"/>
      <c r="DC50" s="272"/>
      <c r="DD50" s="272"/>
      <c r="DE50" s="272"/>
      <c r="DF50" s="272"/>
      <c r="DG50" s="272"/>
      <c r="DH50" s="272"/>
      <c r="DI50" s="272"/>
      <c r="DJ50" s="272"/>
      <c r="DK50" s="272"/>
      <c r="DL50" s="272"/>
      <c r="DM50" s="272"/>
      <c r="DN50" s="272"/>
      <c r="DO50" s="272"/>
      <c r="DP50" s="272"/>
      <c r="DQ50" s="272"/>
      <c r="DR50" s="272"/>
      <c r="DS50" s="272"/>
      <c r="DT50" s="272"/>
      <c r="DU50" s="272"/>
      <c r="DV50" s="272"/>
      <c r="DW50" s="272"/>
      <c r="DX50" s="272"/>
      <c r="DY50" s="272"/>
      <c r="DZ50" s="272"/>
      <c r="EA50" s="272"/>
      <c r="EB50" s="272"/>
      <c r="EC50" s="272"/>
      <c r="ED50" s="272"/>
      <c r="EE50" s="272"/>
      <c r="EF50" s="272"/>
      <c r="EG50" s="272"/>
      <c r="EH50" s="272"/>
      <c r="EI50" s="272"/>
      <c r="EJ50" s="272"/>
      <c r="EK50" s="272"/>
      <c r="EL50" s="272"/>
      <c r="EM50" s="272"/>
      <c r="EN50" s="272"/>
      <c r="EO50" s="272"/>
      <c r="EP50" s="272"/>
      <c r="EQ50" s="272"/>
      <c r="ER50" s="272"/>
      <c r="ES50" s="272"/>
      <c r="ET50" s="272"/>
      <c r="EU50" s="272"/>
      <c r="EV50" s="272"/>
      <c r="EW50" s="272"/>
      <c r="EX50" s="272"/>
      <c r="EY50" s="272"/>
      <c r="EZ50" s="272"/>
      <c r="FA50" s="272"/>
      <c r="FB50" s="272"/>
      <c r="FC50" s="272"/>
      <c r="FD50" s="272"/>
      <c r="FE50" s="272"/>
      <c r="FF50" s="272"/>
      <c r="FG50" s="272"/>
      <c r="FH50" s="272"/>
      <c r="FI50" s="272"/>
      <c r="FJ50" s="272"/>
      <c r="FK50" s="272"/>
      <c r="FL50" s="272"/>
      <c r="FM50" s="272"/>
      <c r="FN50" s="272"/>
      <c r="FO50" s="272"/>
      <c r="FP50" s="272"/>
      <c r="FQ50" s="272"/>
      <c r="FR50" s="272"/>
      <c r="FS50" s="272"/>
      <c r="FT50" s="272"/>
      <c r="FU50" s="272"/>
      <c r="FV50" s="272"/>
      <c r="FW50" s="272"/>
      <c r="FX50" s="272"/>
      <c r="FY50" s="272"/>
      <c r="FZ50" s="272"/>
      <c r="GA50" s="272"/>
      <c r="GB50" s="272"/>
      <c r="GC50" s="272"/>
      <c r="GD50" s="272"/>
      <c r="GE50" s="272"/>
      <c r="GF50" s="272"/>
      <c r="GG50" s="272"/>
      <c r="GH50" s="272"/>
      <c r="GI50" s="272"/>
      <c r="GJ50" s="272"/>
      <c r="GK50" s="272"/>
      <c r="GL50" s="272"/>
      <c r="GM50" s="272"/>
      <c r="GN50" s="272"/>
      <c r="GO50" s="272"/>
      <c r="GP50" s="272"/>
      <c r="GQ50" s="272"/>
      <c r="GR50" s="272"/>
      <c r="GS50" s="272"/>
      <c r="GT50" s="272"/>
      <c r="GU50" s="272"/>
      <c r="GV50" s="272"/>
      <c r="GW50" s="272"/>
      <c r="GX50" s="272"/>
      <c r="GY50" s="272"/>
      <c r="GZ50" s="272"/>
      <c r="HA50" s="272"/>
      <c r="HB50" s="272"/>
      <c r="HC50" s="272"/>
      <c r="HD50" s="272"/>
      <c r="HE50" s="272"/>
      <c r="HF50" s="272"/>
      <c r="HG50" s="272"/>
      <c r="HH50" s="272"/>
      <c r="HI50" s="272"/>
      <c r="HJ50" s="272"/>
      <c r="HK50" s="272"/>
      <c r="HL50" s="272"/>
      <c r="HM50" s="272"/>
      <c r="HN50" s="272"/>
      <c r="HO50" s="272"/>
      <c r="HP50" s="272"/>
      <c r="HQ50" s="272"/>
      <c r="HR50" s="272"/>
      <c r="HS50" s="272"/>
      <c r="HT50" s="272"/>
      <c r="HU50" s="272"/>
      <c r="HV50" s="272"/>
      <c r="HW50" s="272"/>
      <c r="HX50" s="272"/>
      <c r="HY50" s="272"/>
      <c r="HZ50" s="272"/>
      <c r="IA50" s="272"/>
      <c r="IB50" s="272"/>
      <c r="IC50" s="272"/>
      <c r="ID50" s="272"/>
      <c r="IE50" s="272"/>
      <c r="IF50" s="272"/>
      <c r="IG50" s="272"/>
      <c r="IH50" s="272"/>
      <c r="II50" s="272"/>
      <c r="IJ50" s="272"/>
      <c r="IK50" s="272"/>
      <c r="IL50" s="272"/>
      <c r="IM50" s="272"/>
      <c r="IN50" s="272"/>
      <c r="IO50" s="272"/>
      <c r="IP50" s="272"/>
      <c r="IQ50" s="272"/>
      <c r="IR50" s="272"/>
      <c r="IS50" s="272"/>
      <c r="IT50" s="272"/>
      <c r="IU50" s="272"/>
      <c r="IV50" s="272"/>
    </row>
    <row r="51" spans="1:256" s="27" customFormat="1" ht="36" customHeight="1">
      <c r="A51" s="496" t="s">
        <v>275</v>
      </c>
      <c r="B51" s="496"/>
      <c r="C51" s="496"/>
      <c r="D51" s="496"/>
      <c r="E51" s="496"/>
      <c r="F51" s="496"/>
      <c r="G51" s="496"/>
      <c r="H51" s="386"/>
      <c r="I51" s="374"/>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72"/>
      <c r="BY51" s="272"/>
      <c r="BZ51" s="272"/>
      <c r="CA51" s="272"/>
      <c r="CB51" s="272"/>
      <c r="CC51" s="272"/>
      <c r="CD51" s="272"/>
      <c r="CE51" s="272"/>
      <c r="CF51" s="272"/>
      <c r="CG51" s="272"/>
      <c r="CH51" s="272"/>
      <c r="CI51" s="272"/>
      <c r="CJ51" s="272"/>
      <c r="CK51" s="272"/>
      <c r="CL51" s="272"/>
      <c r="CM51" s="272"/>
      <c r="CN51" s="272"/>
      <c r="CO51" s="272"/>
      <c r="CP51" s="272"/>
      <c r="CQ51" s="272"/>
      <c r="CR51" s="272"/>
      <c r="CS51" s="272"/>
      <c r="CT51" s="272"/>
      <c r="CU51" s="272"/>
      <c r="CV51" s="272"/>
      <c r="CW51" s="272"/>
      <c r="CX51" s="272"/>
      <c r="CY51" s="272"/>
      <c r="CZ51" s="272"/>
      <c r="DA51" s="272"/>
      <c r="DB51" s="272"/>
      <c r="DC51" s="272"/>
      <c r="DD51" s="272"/>
      <c r="DE51" s="272"/>
      <c r="DF51" s="272"/>
      <c r="DG51" s="272"/>
      <c r="DH51" s="272"/>
      <c r="DI51" s="272"/>
      <c r="DJ51" s="272"/>
      <c r="DK51" s="272"/>
      <c r="DL51" s="272"/>
      <c r="DM51" s="272"/>
      <c r="DN51" s="272"/>
      <c r="DO51" s="272"/>
      <c r="DP51" s="272"/>
      <c r="DQ51" s="272"/>
      <c r="DR51" s="272"/>
      <c r="DS51" s="272"/>
      <c r="DT51" s="272"/>
      <c r="DU51" s="272"/>
      <c r="DV51" s="272"/>
      <c r="DW51" s="272"/>
      <c r="DX51" s="272"/>
      <c r="DY51" s="272"/>
      <c r="DZ51" s="272"/>
      <c r="EA51" s="272"/>
      <c r="EB51" s="272"/>
      <c r="EC51" s="272"/>
      <c r="ED51" s="272"/>
      <c r="EE51" s="272"/>
      <c r="EF51" s="272"/>
      <c r="EG51" s="272"/>
      <c r="EH51" s="272"/>
      <c r="EI51" s="272"/>
      <c r="EJ51" s="272"/>
      <c r="EK51" s="272"/>
      <c r="EL51" s="272"/>
      <c r="EM51" s="272"/>
      <c r="EN51" s="272"/>
      <c r="EO51" s="272"/>
      <c r="EP51" s="272"/>
      <c r="EQ51" s="272"/>
      <c r="ER51" s="272"/>
      <c r="ES51" s="272"/>
      <c r="ET51" s="272"/>
      <c r="EU51" s="272"/>
      <c r="EV51" s="272"/>
      <c r="EW51" s="272"/>
      <c r="EX51" s="272"/>
      <c r="EY51" s="272"/>
      <c r="EZ51" s="272"/>
      <c r="FA51" s="272"/>
      <c r="FB51" s="272"/>
      <c r="FC51" s="272"/>
      <c r="FD51" s="272"/>
      <c r="FE51" s="272"/>
      <c r="FF51" s="272"/>
      <c r="FG51" s="272"/>
      <c r="FH51" s="272"/>
      <c r="FI51" s="272"/>
      <c r="FJ51" s="272"/>
      <c r="FK51" s="272"/>
      <c r="FL51" s="272"/>
      <c r="FM51" s="272"/>
      <c r="FN51" s="272"/>
      <c r="FO51" s="272"/>
      <c r="FP51" s="272"/>
      <c r="FQ51" s="272"/>
      <c r="FR51" s="272"/>
      <c r="FS51" s="272"/>
      <c r="FT51" s="272"/>
      <c r="FU51" s="272"/>
      <c r="FV51" s="272"/>
      <c r="FW51" s="272"/>
      <c r="FX51" s="272"/>
      <c r="FY51" s="272"/>
      <c r="FZ51" s="272"/>
      <c r="GA51" s="272"/>
      <c r="GB51" s="272"/>
      <c r="GC51" s="272"/>
      <c r="GD51" s="272"/>
      <c r="GE51" s="272"/>
      <c r="GF51" s="272"/>
      <c r="GG51" s="272"/>
      <c r="GH51" s="272"/>
      <c r="GI51" s="272"/>
      <c r="GJ51" s="272"/>
      <c r="GK51" s="272"/>
      <c r="GL51" s="272"/>
      <c r="GM51" s="272"/>
      <c r="GN51" s="272"/>
      <c r="GO51" s="272"/>
      <c r="GP51" s="272"/>
      <c r="GQ51" s="272"/>
      <c r="GR51" s="272"/>
      <c r="GS51" s="272"/>
      <c r="GT51" s="272"/>
      <c r="GU51" s="272"/>
      <c r="GV51" s="272"/>
      <c r="GW51" s="272"/>
      <c r="GX51" s="272"/>
      <c r="GY51" s="272"/>
      <c r="GZ51" s="272"/>
      <c r="HA51" s="272"/>
      <c r="HB51" s="272"/>
      <c r="HC51" s="272"/>
      <c r="HD51" s="272"/>
      <c r="HE51" s="272"/>
      <c r="HF51" s="272"/>
      <c r="HG51" s="272"/>
      <c r="HH51" s="272"/>
      <c r="HI51" s="272"/>
      <c r="HJ51" s="272"/>
      <c r="HK51" s="272"/>
      <c r="HL51" s="272"/>
      <c r="HM51" s="272"/>
      <c r="HN51" s="272"/>
      <c r="HO51" s="272"/>
      <c r="HP51" s="272"/>
      <c r="HQ51" s="272"/>
      <c r="HR51" s="272"/>
      <c r="HS51" s="272"/>
      <c r="HT51" s="272"/>
      <c r="HU51" s="272"/>
      <c r="HV51" s="272"/>
      <c r="HW51" s="272"/>
      <c r="HX51" s="272"/>
      <c r="HY51" s="272"/>
      <c r="HZ51" s="272"/>
      <c r="IA51" s="272"/>
      <c r="IB51" s="272"/>
      <c r="IC51" s="272"/>
      <c r="ID51" s="272"/>
      <c r="IE51" s="272"/>
      <c r="IF51" s="272"/>
      <c r="IG51" s="272"/>
      <c r="IH51" s="272"/>
      <c r="II51" s="272"/>
      <c r="IJ51" s="272"/>
      <c r="IK51" s="272"/>
      <c r="IL51" s="272"/>
      <c r="IM51" s="272"/>
      <c r="IN51" s="272"/>
      <c r="IO51" s="272"/>
      <c r="IP51" s="272"/>
      <c r="IQ51" s="272"/>
      <c r="IR51" s="272"/>
      <c r="IS51" s="272"/>
      <c r="IT51" s="272"/>
      <c r="IU51" s="272"/>
      <c r="IV51" s="272"/>
    </row>
    <row r="52" spans="1:256" ht="38.25" customHeight="1" hidden="1">
      <c r="A52" s="500" t="s">
        <v>422</v>
      </c>
      <c r="B52" s="500"/>
      <c r="C52" s="500"/>
      <c r="D52" s="500"/>
      <c r="E52" s="500"/>
      <c r="F52" s="500"/>
      <c r="G52" s="500"/>
      <c r="H52" s="275"/>
      <c r="I52" s="374"/>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c r="CP52" s="272"/>
      <c r="CQ52" s="272"/>
      <c r="CR52" s="272"/>
      <c r="CS52" s="272"/>
      <c r="CT52" s="272"/>
      <c r="CU52" s="272"/>
      <c r="CV52" s="272"/>
      <c r="CW52" s="272"/>
      <c r="CX52" s="272"/>
      <c r="CY52" s="272"/>
      <c r="CZ52" s="272"/>
      <c r="DA52" s="272"/>
      <c r="DB52" s="272"/>
      <c r="DC52" s="272"/>
      <c r="DD52" s="272"/>
      <c r="DE52" s="272"/>
      <c r="DF52" s="272"/>
      <c r="DG52" s="272"/>
      <c r="DH52" s="272"/>
      <c r="DI52" s="272"/>
      <c r="DJ52" s="272"/>
      <c r="DK52" s="272"/>
      <c r="DL52" s="272"/>
      <c r="DM52" s="272"/>
      <c r="DN52" s="272"/>
      <c r="DO52" s="272"/>
      <c r="DP52" s="272"/>
      <c r="DQ52" s="272"/>
      <c r="DR52" s="272"/>
      <c r="DS52" s="272"/>
      <c r="DT52" s="272"/>
      <c r="DU52" s="272"/>
      <c r="DV52" s="272"/>
      <c r="DW52" s="272"/>
      <c r="DX52" s="272"/>
      <c r="DY52" s="272"/>
      <c r="DZ52" s="272"/>
      <c r="EA52" s="272"/>
      <c r="EB52" s="272"/>
      <c r="EC52" s="272"/>
      <c r="ED52" s="272"/>
      <c r="EE52" s="272"/>
      <c r="EF52" s="272"/>
      <c r="EG52" s="272"/>
      <c r="EH52" s="272"/>
      <c r="EI52" s="272"/>
      <c r="EJ52" s="272"/>
      <c r="EK52" s="272"/>
      <c r="EL52" s="272"/>
      <c r="EM52" s="272"/>
      <c r="EN52" s="272"/>
      <c r="EO52" s="272"/>
      <c r="EP52" s="272"/>
      <c r="EQ52" s="272"/>
      <c r="ER52" s="272"/>
      <c r="ES52" s="272"/>
      <c r="ET52" s="272"/>
      <c r="EU52" s="272"/>
      <c r="EV52" s="272"/>
      <c r="EW52" s="272"/>
      <c r="EX52" s="272"/>
      <c r="EY52" s="272"/>
      <c r="EZ52" s="272"/>
      <c r="FA52" s="272"/>
      <c r="FB52" s="272"/>
      <c r="FC52" s="272"/>
      <c r="FD52" s="272"/>
      <c r="FE52" s="272"/>
      <c r="FF52" s="272"/>
      <c r="FG52" s="272"/>
      <c r="FH52" s="272"/>
      <c r="FI52" s="272"/>
      <c r="FJ52" s="272"/>
      <c r="FK52" s="272"/>
      <c r="FL52" s="272"/>
      <c r="FM52" s="272"/>
      <c r="FN52" s="272"/>
      <c r="FO52" s="272"/>
      <c r="FP52" s="272"/>
      <c r="FQ52" s="272"/>
      <c r="FR52" s="272"/>
      <c r="FS52" s="272"/>
      <c r="FT52" s="272"/>
      <c r="FU52" s="272"/>
      <c r="FV52" s="272"/>
      <c r="FW52" s="272"/>
      <c r="FX52" s="272"/>
      <c r="FY52" s="272"/>
      <c r="FZ52" s="272"/>
      <c r="GA52" s="272"/>
      <c r="GB52" s="272"/>
      <c r="GC52" s="272"/>
      <c r="GD52" s="272"/>
      <c r="GE52" s="272"/>
      <c r="GF52" s="272"/>
      <c r="GG52" s="272"/>
      <c r="GH52" s="272"/>
      <c r="GI52" s="272"/>
      <c r="GJ52" s="272"/>
      <c r="GK52" s="272"/>
      <c r="GL52" s="272"/>
      <c r="GM52" s="272"/>
      <c r="GN52" s="272"/>
      <c r="GO52" s="272"/>
      <c r="GP52" s="272"/>
      <c r="GQ52" s="272"/>
      <c r="GR52" s="272"/>
      <c r="GS52" s="272"/>
      <c r="GT52" s="272"/>
      <c r="GU52" s="272"/>
      <c r="GV52" s="272"/>
      <c r="GW52" s="272"/>
      <c r="GX52" s="272"/>
      <c r="GY52" s="272"/>
      <c r="GZ52" s="272"/>
      <c r="HA52" s="272"/>
      <c r="HB52" s="272"/>
      <c r="HC52" s="272"/>
      <c r="HD52" s="272"/>
      <c r="HE52" s="272"/>
      <c r="HF52" s="272"/>
      <c r="HG52" s="272"/>
      <c r="HH52" s="272"/>
      <c r="HI52" s="272"/>
      <c r="HJ52" s="272"/>
      <c r="HK52" s="272"/>
      <c r="HL52" s="272"/>
      <c r="HM52" s="272"/>
      <c r="HN52" s="272"/>
      <c r="HO52" s="272"/>
      <c r="HP52" s="272"/>
      <c r="HQ52" s="272"/>
      <c r="HR52" s="272"/>
      <c r="HS52" s="272"/>
      <c r="HT52" s="272"/>
      <c r="HU52" s="272"/>
      <c r="HV52" s="272"/>
      <c r="HW52" s="272"/>
      <c r="HX52" s="272"/>
      <c r="HY52" s="272"/>
      <c r="HZ52" s="272"/>
      <c r="IA52" s="272"/>
      <c r="IB52" s="272"/>
      <c r="IC52" s="272"/>
      <c r="ID52" s="272"/>
      <c r="IE52" s="272"/>
      <c r="IF52" s="272"/>
      <c r="IG52" s="272"/>
      <c r="IH52" s="272"/>
      <c r="II52" s="272"/>
      <c r="IJ52" s="272"/>
      <c r="IK52" s="272"/>
      <c r="IL52" s="272"/>
      <c r="IM52" s="272"/>
      <c r="IN52" s="272"/>
      <c r="IO52" s="272"/>
      <c r="IP52" s="272"/>
      <c r="IQ52" s="272"/>
      <c r="IR52" s="272"/>
      <c r="IS52" s="272"/>
      <c r="IT52" s="272"/>
      <c r="IU52" s="272"/>
      <c r="IV52" s="272"/>
    </row>
    <row r="53" spans="1:256" ht="17.25" customHeight="1" hidden="1">
      <c r="A53" s="497" t="s">
        <v>54</v>
      </c>
      <c r="B53" s="497" t="s">
        <v>31</v>
      </c>
      <c r="C53" s="378" t="s">
        <v>42</v>
      </c>
      <c r="D53" s="378" t="s">
        <v>43</v>
      </c>
      <c r="E53" s="497" t="s">
        <v>44</v>
      </c>
      <c r="F53" s="497"/>
      <c r="G53" s="497"/>
      <c r="H53" s="374"/>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c r="CR53" s="272"/>
      <c r="CS53" s="272"/>
      <c r="CT53" s="272"/>
      <c r="CU53" s="272"/>
      <c r="CV53" s="272"/>
      <c r="CW53" s="272"/>
      <c r="CX53" s="272"/>
      <c r="CY53" s="272"/>
      <c r="CZ53" s="272"/>
      <c r="DA53" s="272"/>
      <c r="DB53" s="272"/>
      <c r="DC53" s="272"/>
      <c r="DD53" s="272"/>
      <c r="DE53" s="272"/>
      <c r="DF53" s="272"/>
      <c r="DG53" s="272"/>
      <c r="DH53" s="272"/>
      <c r="DI53" s="272"/>
      <c r="DJ53" s="272"/>
      <c r="DK53" s="272"/>
      <c r="DL53" s="272"/>
      <c r="DM53" s="272"/>
      <c r="DN53" s="272"/>
      <c r="DO53" s="272"/>
      <c r="DP53" s="272"/>
      <c r="DQ53" s="272"/>
      <c r="DR53" s="272"/>
      <c r="DS53" s="272"/>
      <c r="DT53" s="272"/>
      <c r="DU53" s="272"/>
      <c r="DV53" s="272"/>
      <c r="DW53" s="272"/>
      <c r="DX53" s="272"/>
      <c r="DY53" s="272"/>
      <c r="DZ53" s="272"/>
      <c r="EA53" s="272"/>
      <c r="EB53" s="272"/>
      <c r="EC53" s="272"/>
      <c r="ED53" s="272"/>
      <c r="EE53" s="272"/>
      <c r="EF53" s="272"/>
      <c r="EG53" s="272"/>
      <c r="EH53" s="272"/>
      <c r="EI53" s="272"/>
      <c r="EJ53" s="272"/>
      <c r="EK53" s="272"/>
      <c r="EL53" s="272"/>
      <c r="EM53" s="272"/>
      <c r="EN53" s="272"/>
      <c r="EO53" s="272"/>
      <c r="EP53" s="272"/>
      <c r="EQ53" s="272"/>
      <c r="ER53" s="272"/>
      <c r="ES53" s="272"/>
      <c r="ET53" s="272"/>
      <c r="EU53" s="272"/>
      <c r="EV53" s="272"/>
      <c r="EW53" s="272"/>
      <c r="EX53" s="272"/>
      <c r="EY53" s="272"/>
      <c r="EZ53" s="272"/>
      <c r="FA53" s="272"/>
      <c r="FB53" s="272"/>
      <c r="FC53" s="272"/>
      <c r="FD53" s="272"/>
      <c r="FE53" s="272"/>
      <c r="FF53" s="272"/>
      <c r="FG53" s="272"/>
      <c r="FH53" s="272"/>
      <c r="FI53" s="272"/>
      <c r="FJ53" s="272"/>
      <c r="FK53" s="272"/>
      <c r="FL53" s="272"/>
      <c r="FM53" s="272"/>
      <c r="FN53" s="272"/>
      <c r="FO53" s="272"/>
      <c r="FP53" s="272"/>
      <c r="FQ53" s="272"/>
      <c r="FR53" s="272"/>
      <c r="FS53" s="272"/>
      <c r="FT53" s="272"/>
      <c r="FU53" s="272"/>
      <c r="FV53" s="272"/>
      <c r="FW53" s="272"/>
      <c r="FX53" s="272"/>
      <c r="FY53" s="272"/>
      <c r="FZ53" s="272"/>
      <c r="GA53" s="272"/>
      <c r="GB53" s="272"/>
      <c r="GC53" s="272"/>
      <c r="GD53" s="272"/>
      <c r="GE53" s="272"/>
      <c r="GF53" s="272"/>
      <c r="GG53" s="272"/>
      <c r="GH53" s="272"/>
      <c r="GI53" s="272"/>
      <c r="GJ53" s="272"/>
      <c r="GK53" s="272"/>
      <c r="GL53" s="272"/>
      <c r="GM53" s="272"/>
      <c r="GN53" s="272"/>
      <c r="GO53" s="272"/>
      <c r="GP53" s="272"/>
      <c r="GQ53" s="272"/>
      <c r="GR53" s="272"/>
      <c r="GS53" s="272"/>
      <c r="GT53" s="272"/>
      <c r="GU53" s="272"/>
      <c r="GV53" s="272"/>
      <c r="GW53" s="272"/>
      <c r="GX53" s="272"/>
      <c r="GY53" s="272"/>
      <c r="GZ53" s="272"/>
      <c r="HA53" s="272"/>
      <c r="HB53" s="272"/>
      <c r="HC53" s="272"/>
      <c r="HD53" s="272"/>
      <c r="HE53" s="272"/>
      <c r="HF53" s="272"/>
      <c r="HG53" s="272"/>
      <c r="HH53" s="272"/>
      <c r="HI53" s="272"/>
      <c r="HJ53" s="272"/>
      <c r="HK53" s="272"/>
      <c r="HL53" s="272"/>
      <c r="HM53" s="272"/>
      <c r="HN53" s="272"/>
      <c r="HO53" s="272"/>
      <c r="HP53" s="272"/>
      <c r="HQ53" s="272"/>
      <c r="HR53" s="272"/>
      <c r="HS53" s="272"/>
      <c r="HT53" s="272"/>
      <c r="HU53" s="272"/>
      <c r="HV53" s="272"/>
      <c r="HW53" s="272"/>
      <c r="HX53" s="272"/>
      <c r="HY53" s="272"/>
      <c r="HZ53" s="272"/>
      <c r="IA53" s="272"/>
      <c r="IB53" s="272"/>
      <c r="IC53" s="272"/>
      <c r="ID53" s="272"/>
      <c r="IE53" s="272"/>
      <c r="IF53" s="272"/>
      <c r="IG53" s="272"/>
      <c r="IH53" s="272"/>
      <c r="II53" s="272"/>
      <c r="IJ53" s="272"/>
      <c r="IK53" s="272"/>
      <c r="IL53" s="272"/>
      <c r="IM53" s="272"/>
      <c r="IN53" s="272"/>
      <c r="IO53" s="272"/>
      <c r="IP53" s="272"/>
      <c r="IQ53" s="272"/>
      <c r="IR53" s="272"/>
      <c r="IS53" s="272"/>
      <c r="IT53" s="272"/>
      <c r="IU53" s="272"/>
      <c r="IV53" s="272"/>
    </row>
    <row r="54" spans="1:256" ht="52.5" customHeight="1" hidden="1">
      <c r="A54" s="497"/>
      <c r="B54" s="497"/>
      <c r="C54" s="378" t="s">
        <v>45</v>
      </c>
      <c r="D54" s="378" t="s">
        <v>46</v>
      </c>
      <c r="E54" s="378" t="s">
        <v>35</v>
      </c>
      <c r="F54" s="378" t="s">
        <v>36</v>
      </c>
      <c r="G54" s="378" t="s">
        <v>37</v>
      </c>
      <c r="H54" s="374"/>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272"/>
      <c r="DF54" s="272"/>
      <c r="DG54" s="272"/>
      <c r="DH54" s="272"/>
      <c r="DI54" s="272"/>
      <c r="DJ54" s="272"/>
      <c r="DK54" s="272"/>
      <c r="DL54" s="272"/>
      <c r="DM54" s="272"/>
      <c r="DN54" s="272"/>
      <c r="DO54" s="272"/>
      <c r="DP54" s="272"/>
      <c r="DQ54" s="272"/>
      <c r="DR54" s="272"/>
      <c r="DS54" s="272"/>
      <c r="DT54" s="272"/>
      <c r="DU54" s="272"/>
      <c r="DV54" s="272"/>
      <c r="DW54" s="272"/>
      <c r="DX54" s="272"/>
      <c r="DY54" s="272"/>
      <c r="DZ54" s="272"/>
      <c r="EA54" s="272"/>
      <c r="EB54" s="272"/>
      <c r="EC54" s="272"/>
      <c r="ED54" s="272"/>
      <c r="EE54" s="272"/>
      <c r="EF54" s="272"/>
      <c r="EG54" s="272"/>
      <c r="EH54" s="272"/>
      <c r="EI54" s="272"/>
      <c r="EJ54" s="272"/>
      <c r="EK54" s="272"/>
      <c r="EL54" s="272"/>
      <c r="EM54" s="272"/>
      <c r="EN54" s="272"/>
      <c r="EO54" s="272"/>
      <c r="EP54" s="272"/>
      <c r="EQ54" s="272"/>
      <c r="ER54" s="272"/>
      <c r="ES54" s="272"/>
      <c r="ET54" s="272"/>
      <c r="EU54" s="272"/>
      <c r="EV54" s="272"/>
      <c r="EW54" s="272"/>
      <c r="EX54" s="272"/>
      <c r="EY54" s="272"/>
      <c r="EZ54" s="272"/>
      <c r="FA54" s="272"/>
      <c r="FB54" s="272"/>
      <c r="FC54" s="272"/>
      <c r="FD54" s="272"/>
      <c r="FE54" s="272"/>
      <c r="FF54" s="272"/>
      <c r="FG54" s="272"/>
      <c r="FH54" s="272"/>
      <c r="FI54" s="272"/>
      <c r="FJ54" s="272"/>
      <c r="FK54" s="272"/>
      <c r="FL54" s="272"/>
      <c r="FM54" s="272"/>
      <c r="FN54" s="272"/>
      <c r="FO54" s="272"/>
      <c r="FP54" s="272"/>
      <c r="FQ54" s="272"/>
      <c r="FR54" s="272"/>
      <c r="FS54" s="272"/>
      <c r="FT54" s="272"/>
      <c r="FU54" s="272"/>
      <c r="FV54" s="272"/>
      <c r="FW54" s="272"/>
      <c r="FX54" s="272"/>
      <c r="FY54" s="272"/>
      <c r="FZ54" s="272"/>
      <c r="GA54" s="272"/>
      <c r="GB54" s="272"/>
      <c r="GC54" s="272"/>
      <c r="GD54" s="272"/>
      <c r="GE54" s="272"/>
      <c r="GF54" s="272"/>
      <c r="GG54" s="272"/>
      <c r="GH54" s="272"/>
      <c r="GI54" s="272"/>
      <c r="GJ54" s="272"/>
      <c r="GK54" s="272"/>
      <c r="GL54" s="272"/>
      <c r="GM54" s="272"/>
      <c r="GN54" s="272"/>
      <c r="GO54" s="272"/>
      <c r="GP54" s="272"/>
      <c r="GQ54" s="272"/>
      <c r="GR54" s="272"/>
      <c r="GS54" s="272"/>
      <c r="GT54" s="272"/>
      <c r="GU54" s="272"/>
      <c r="GV54" s="272"/>
      <c r="GW54" s="272"/>
      <c r="GX54" s="272"/>
      <c r="GY54" s="272"/>
      <c r="GZ54" s="272"/>
      <c r="HA54" s="272"/>
      <c r="HB54" s="272"/>
      <c r="HC54" s="272"/>
      <c r="HD54" s="272"/>
      <c r="HE54" s="272"/>
      <c r="HF54" s="272"/>
      <c r="HG54" s="272"/>
      <c r="HH54" s="272"/>
      <c r="HI54" s="272"/>
      <c r="HJ54" s="272"/>
      <c r="HK54" s="272"/>
      <c r="HL54" s="272"/>
      <c r="HM54" s="272"/>
      <c r="HN54" s="272"/>
      <c r="HO54" s="272"/>
      <c r="HP54" s="272"/>
      <c r="HQ54" s="272"/>
      <c r="HR54" s="272"/>
      <c r="HS54" s="272"/>
      <c r="HT54" s="272"/>
      <c r="HU54" s="272"/>
      <c r="HV54" s="272"/>
      <c r="HW54" s="272"/>
      <c r="HX54" s="272"/>
      <c r="HY54" s="272"/>
      <c r="HZ54" s="272"/>
      <c r="IA54" s="272"/>
      <c r="IB54" s="272"/>
      <c r="IC54" s="272"/>
      <c r="ID54" s="272"/>
      <c r="IE54" s="272"/>
      <c r="IF54" s="272"/>
      <c r="IG54" s="272"/>
      <c r="IH54" s="272"/>
      <c r="II54" s="272"/>
      <c r="IJ54" s="272"/>
      <c r="IK54" s="272"/>
      <c r="IL54" s="272"/>
      <c r="IM54" s="272"/>
      <c r="IN54" s="272"/>
      <c r="IO54" s="272"/>
      <c r="IP54" s="272"/>
      <c r="IQ54" s="272"/>
      <c r="IR54" s="272"/>
      <c r="IS54" s="272"/>
      <c r="IT54" s="272"/>
      <c r="IU54" s="272"/>
      <c r="IV54" s="272"/>
    </row>
    <row r="55" spans="1:256" ht="16.5" customHeight="1">
      <c r="A55" s="496" t="s">
        <v>423</v>
      </c>
      <c r="B55" s="496"/>
      <c r="C55" s="496"/>
      <c r="D55" s="496"/>
      <c r="E55" s="496"/>
      <c r="F55" s="496"/>
      <c r="G55" s="496"/>
      <c r="H55" s="496"/>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ht="56.25" customHeight="1">
      <c r="A56" s="500" t="s">
        <v>422</v>
      </c>
      <c r="B56" s="500"/>
      <c r="C56" s="500"/>
      <c r="D56" s="500"/>
      <c r="E56" s="500"/>
      <c r="F56" s="500"/>
      <c r="G56" s="500"/>
      <c r="H56" s="275"/>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ht="33" customHeight="1">
      <c r="A57" s="497" t="s">
        <v>54</v>
      </c>
      <c r="B57" s="497" t="s">
        <v>31</v>
      </c>
      <c r="C57" s="378" t="s">
        <v>42</v>
      </c>
      <c r="D57" s="378" t="s">
        <v>43</v>
      </c>
      <c r="E57" s="497" t="s">
        <v>44</v>
      </c>
      <c r="F57" s="497"/>
      <c r="G57" s="497"/>
      <c r="H57" s="374"/>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ht="24" customHeight="1">
      <c r="A58" s="497"/>
      <c r="B58" s="497"/>
      <c r="C58" s="378" t="s">
        <v>45</v>
      </c>
      <c r="D58" s="378" t="s">
        <v>46</v>
      </c>
      <c r="E58" s="378" t="s">
        <v>35</v>
      </c>
      <c r="F58" s="378" t="s">
        <v>36</v>
      </c>
      <c r="G58" s="378" t="s">
        <v>37</v>
      </c>
      <c r="H58" s="374"/>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ht="40.5" customHeight="1">
      <c r="A59" s="387" t="s">
        <v>424</v>
      </c>
      <c r="B59" s="378" t="s">
        <v>65</v>
      </c>
      <c r="C59" s="378">
        <v>0</v>
      </c>
      <c r="D59" s="378">
        <v>0</v>
      </c>
      <c r="E59" s="378">
        <v>4</v>
      </c>
      <c r="F59" s="378">
        <v>4</v>
      </c>
      <c r="G59" s="378">
        <v>4</v>
      </c>
      <c r="H59" s="374"/>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ht="39" customHeight="1">
      <c r="A60" s="387" t="s">
        <v>80</v>
      </c>
      <c r="B60" s="234" t="s">
        <v>65</v>
      </c>
      <c r="C60" s="234">
        <v>4</v>
      </c>
      <c r="D60" s="234">
        <v>1</v>
      </c>
      <c r="E60" s="234">
        <v>1</v>
      </c>
      <c r="F60" s="234">
        <v>1</v>
      </c>
      <c r="G60" s="234">
        <v>1</v>
      </c>
      <c r="H60" s="374"/>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ht="24" customHeight="1">
      <c r="A61" s="275"/>
      <c r="B61" s="275"/>
      <c r="C61" s="275"/>
      <c r="D61" s="275"/>
      <c r="E61" s="275"/>
      <c r="F61" s="275"/>
      <c r="G61" s="275"/>
      <c r="H61" s="275"/>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ht="38.25" customHeight="1">
      <c r="A62" s="497" t="s">
        <v>55</v>
      </c>
      <c r="B62" s="497" t="s">
        <v>31</v>
      </c>
      <c r="C62" s="378" t="s">
        <v>42</v>
      </c>
      <c r="D62" s="378" t="s">
        <v>43</v>
      </c>
      <c r="E62" s="497" t="s">
        <v>44</v>
      </c>
      <c r="F62" s="497"/>
      <c r="G62" s="497"/>
      <c r="H62" s="374"/>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ht="25.5" customHeight="1">
      <c r="A63" s="497"/>
      <c r="B63" s="497"/>
      <c r="C63" s="378" t="s">
        <v>45</v>
      </c>
      <c r="D63" s="378" t="s">
        <v>46</v>
      </c>
      <c r="E63" s="378" t="s">
        <v>35</v>
      </c>
      <c r="F63" s="378" t="s">
        <v>36</v>
      </c>
      <c r="G63" s="378" t="s">
        <v>37</v>
      </c>
      <c r="H63" s="374"/>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ht="27.75" customHeight="1">
      <c r="A64" s="301" t="s">
        <v>49</v>
      </c>
      <c r="B64" s="378" t="s">
        <v>48</v>
      </c>
      <c r="C64" s="122">
        <v>52880.9</v>
      </c>
      <c r="D64" s="298">
        <v>52810.05</v>
      </c>
      <c r="E64" s="298">
        <f>38452-6740.1</f>
        <v>31711.9</v>
      </c>
      <c r="F64" s="298">
        <v>38452</v>
      </c>
      <c r="G64" s="298">
        <v>38452</v>
      </c>
      <c r="H64" s="374"/>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ht="30.75" customHeight="1">
      <c r="A65" s="290" t="s">
        <v>58</v>
      </c>
      <c r="B65" s="379" t="s">
        <v>48</v>
      </c>
      <c r="C65" s="380">
        <f>SUM(C64)</f>
        <v>52880.9</v>
      </c>
      <c r="D65" s="380">
        <f>SUM(D64)</f>
        <v>52810.05</v>
      </c>
      <c r="E65" s="380">
        <f>SUM(E64)</f>
        <v>31711.9</v>
      </c>
      <c r="F65" s="380">
        <f>SUM(F64)</f>
        <v>38452</v>
      </c>
      <c r="G65" s="380">
        <f>SUM(G64)</f>
        <v>38452</v>
      </c>
      <c r="H65" s="374"/>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16" customFormat="1" ht="12.75" customHeight="1">
      <c r="A66" s="15"/>
    </row>
    <row r="67" s="16" customFormat="1" ht="36" customHeight="1"/>
    <row r="68" s="16" customFormat="1" ht="24" customHeight="1"/>
    <row r="69" s="16" customFormat="1" ht="15.75"/>
    <row r="70" s="16" customFormat="1" ht="15.75"/>
    <row r="71" s="16" customFormat="1" ht="15.75">
      <c r="A71" s="15"/>
    </row>
    <row r="72" s="16" customFormat="1" ht="15.75"/>
    <row r="73" s="16" customFormat="1" ht="23.25" customHeight="1"/>
    <row r="74" s="16" customFormat="1" ht="24" customHeight="1">
      <c r="IN74" s="15"/>
    </row>
    <row r="75" s="16" customFormat="1" ht="33.75" customHeight="1">
      <c r="IN75" s="15"/>
    </row>
  </sheetData>
  <sheetProtection selectLockedCells="1" selectUnlockedCells="1"/>
  <mergeCells count="39">
    <mergeCell ref="A62:A63"/>
    <mergeCell ref="B62:B63"/>
    <mergeCell ref="E62:G62"/>
    <mergeCell ref="A53:A54"/>
    <mergeCell ref="B53:B54"/>
    <mergeCell ref="E53:G53"/>
    <mergeCell ref="A55:H55"/>
    <mergeCell ref="A56:G56"/>
    <mergeCell ref="A57:A58"/>
    <mergeCell ref="B57:B58"/>
    <mergeCell ref="A37:H37"/>
    <mergeCell ref="A42:G42"/>
    <mergeCell ref="E57:G57"/>
    <mergeCell ref="A43:A44"/>
    <mergeCell ref="B43:B44"/>
    <mergeCell ref="E43:G43"/>
    <mergeCell ref="A49:G49"/>
    <mergeCell ref="A51:G51"/>
    <mergeCell ref="A52:G52"/>
    <mergeCell ref="B29:H29"/>
    <mergeCell ref="A30:G30"/>
    <mergeCell ref="A31:G31"/>
    <mergeCell ref="A32:A33"/>
    <mergeCell ref="B32:B33"/>
    <mergeCell ref="E32:G32"/>
    <mergeCell ref="A18:G18"/>
    <mergeCell ref="A20:G20"/>
    <mergeCell ref="A21:G21"/>
    <mergeCell ref="A23:G23"/>
    <mergeCell ref="A24:G24"/>
    <mergeCell ref="A26:A27"/>
    <mergeCell ref="B26:B27"/>
    <mergeCell ref="E26:G26"/>
    <mergeCell ref="A11:G11"/>
    <mergeCell ref="A12:G12"/>
    <mergeCell ref="A13:G13"/>
    <mergeCell ref="A14:G14"/>
    <mergeCell ref="A16:G16"/>
    <mergeCell ref="A17:G17"/>
  </mergeCells>
  <printOptions horizontalCentered="1"/>
  <pageMargins left="0.39375" right="0.39375" top="0.39375" bottom="0.39375" header="0.5118055555555555" footer="0.5118055555555555"/>
  <pageSetup horizontalDpi="300" verticalDpi="300" orientation="landscape" paperSize="9" r:id="rId1"/>
</worksheet>
</file>

<file path=xl/worksheets/sheet33.xml><?xml version="1.0" encoding="utf-8"?>
<worksheet xmlns="http://schemas.openxmlformats.org/spreadsheetml/2006/main" xmlns:r="http://schemas.openxmlformats.org/officeDocument/2006/relationships">
  <dimension ref="A1:I31"/>
  <sheetViews>
    <sheetView view="pageBreakPreview" zoomScaleNormal="75" zoomScaleSheetLayoutView="100" zoomScalePageLayoutView="0" workbookViewId="0" topLeftCell="A1">
      <selection activeCell="A34" sqref="A34"/>
    </sheetView>
  </sheetViews>
  <sheetFormatPr defaultColWidth="9.57421875" defaultRowHeight="12.75"/>
  <cols>
    <col min="1" max="1" width="65.7109375" style="81" customWidth="1"/>
    <col min="2" max="2" width="14.421875" style="81" customWidth="1"/>
    <col min="3" max="3" width="16.421875" style="72" customWidth="1"/>
    <col min="4" max="4" width="16.7109375" style="72" customWidth="1"/>
    <col min="5" max="5" width="15.57421875" style="72" customWidth="1"/>
    <col min="6" max="6" width="13.7109375" style="72" customWidth="1"/>
    <col min="7" max="7" width="13.57421875" style="72" customWidth="1"/>
    <col min="8" max="8" width="11.57421875" style="72" customWidth="1"/>
    <col min="9" max="9" width="11.57421875" style="73" customWidth="1"/>
    <col min="10" max="10" width="14.421875" style="72" customWidth="1"/>
    <col min="11" max="16384" width="9.57421875" style="72" customWidth="1"/>
  </cols>
  <sheetData>
    <row r="1" spans="1:9" s="16" customFormat="1" ht="15.75">
      <c r="A1" s="11"/>
      <c r="B1" s="11"/>
      <c r="C1" s="11"/>
      <c r="D1" s="93" t="s">
        <v>15</v>
      </c>
      <c r="E1" s="93"/>
      <c r="F1" s="93"/>
      <c r="G1" s="11"/>
      <c r="I1" s="15"/>
    </row>
    <row r="2" spans="1:9" s="16" customFormat="1" ht="15.75">
      <c r="A2" s="11"/>
      <c r="B2" s="11"/>
      <c r="C2" s="11"/>
      <c r="D2" s="93" t="s">
        <v>411</v>
      </c>
      <c r="E2" s="93"/>
      <c r="F2" s="93"/>
      <c r="G2" s="11"/>
      <c r="I2" s="15"/>
    </row>
    <row r="3" spans="1:9" s="16" customFormat="1" ht="15.75">
      <c r="A3" s="11"/>
      <c r="B3" s="11"/>
      <c r="C3" s="11"/>
      <c r="D3" s="92" t="s">
        <v>412</v>
      </c>
      <c r="E3" s="93"/>
      <c r="F3" s="92"/>
      <c r="G3" s="11"/>
      <c r="I3" s="15"/>
    </row>
    <row r="4" spans="4:7" s="93" customFormat="1" ht="15.75">
      <c r="D4" s="93" t="s">
        <v>533</v>
      </c>
      <c r="G4" s="10"/>
    </row>
    <row r="5" s="93" customFormat="1" ht="15.75">
      <c r="G5" s="10"/>
    </row>
    <row r="6" spans="1:8" ht="15.75">
      <c r="A6" s="543" t="s">
        <v>18</v>
      </c>
      <c r="B6" s="543"/>
      <c r="C6" s="543"/>
      <c r="D6" s="543"/>
      <c r="E6" s="543"/>
      <c r="F6" s="543"/>
      <c r="G6" s="543"/>
      <c r="H6" s="138"/>
    </row>
    <row r="7" spans="1:8" ht="19.5" customHeight="1">
      <c r="A7" s="544" t="s">
        <v>19</v>
      </c>
      <c r="B7" s="544"/>
      <c r="C7" s="544"/>
      <c r="D7" s="544"/>
      <c r="E7" s="544"/>
      <c r="F7" s="544"/>
      <c r="G7" s="544"/>
      <c r="H7" s="106"/>
    </row>
    <row r="8" spans="1:8" ht="15.75">
      <c r="A8" s="543" t="s">
        <v>21</v>
      </c>
      <c r="B8" s="543"/>
      <c r="C8" s="543"/>
      <c r="D8" s="543"/>
      <c r="E8" s="543"/>
      <c r="F8" s="543"/>
      <c r="G8" s="543"/>
      <c r="H8" s="138"/>
    </row>
    <row r="9" spans="1:8" ht="8.25" customHeight="1">
      <c r="A9" s="104"/>
      <c r="B9" s="104"/>
      <c r="C9" s="104"/>
      <c r="D9" s="104"/>
      <c r="E9" s="104"/>
      <c r="F9" s="104"/>
      <c r="G9" s="104"/>
      <c r="H9" s="138"/>
    </row>
    <row r="10" spans="1:8" ht="61.5" customHeight="1">
      <c r="A10" s="547" t="s">
        <v>521</v>
      </c>
      <c r="B10" s="547"/>
      <c r="C10" s="547"/>
      <c r="D10" s="547"/>
      <c r="E10" s="547"/>
      <c r="F10" s="547"/>
      <c r="G10" s="547"/>
      <c r="H10" s="81"/>
    </row>
    <row r="11" spans="1:6" ht="15.75">
      <c r="A11" s="102" t="s">
        <v>103</v>
      </c>
      <c r="B11" s="138"/>
      <c r="C11" s="138"/>
      <c r="D11" s="138"/>
      <c r="E11" s="138"/>
      <c r="F11" s="138"/>
    </row>
    <row r="12" spans="1:9" ht="36" customHeight="1">
      <c r="A12" s="547" t="s">
        <v>522</v>
      </c>
      <c r="B12" s="547"/>
      <c r="C12" s="547"/>
      <c r="D12" s="547"/>
      <c r="E12" s="547"/>
      <c r="F12" s="547"/>
      <c r="G12" s="547"/>
      <c r="H12" s="84"/>
      <c r="I12" s="103"/>
    </row>
    <row r="13" spans="1:7" s="92" customFormat="1" ht="21" customHeight="1">
      <c r="A13" s="100" t="s">
        <v>102</v>
      </c>
      <c r="B13" s="101"/>
      <c r="C13" s="101"/>
      <c r="D13" s="101"/>
      <c r="E13" s="101"/>
      <c r="F13" s="101"/>
      <c r="G13" s="101"/>
    </row>
    <row r="14" spans="1:7" s="92" customFormat="1" ht="15" customHeight="1">
      <c r="A14" s="550" t="s">
        <v>523</v>
      </c>
      <c r="B14" s="705"/>
      <c r="C14" s="705"/>
      <c r="D14" s="705"/>
      <c r="E14" s="705"/>
      <c r="F14" s="705"/>
      <c r="G14" s="705"/>
    </row>
    <row r="15" spans="1:7" s="92" customFormat="1" ht="15" customHeight="1">
      <c r="A15" s="550" t="s">
        <v>524</v>
      </c>
      <c r="B15" s="705"/>
      <c r="C15" s="705"/>
      <c r="D15" s="705"/>
      <c r="E15" s="705"/>
      <c r="F15" s="705"/>
      <c r="G15" s="705"/>
    </row>
    <row r="16" spans="1:8" s="92" customFormat="1" ht="15" customHeight="1">
      <c r="A16" s="541" t="s">
        <v>525</v>
      </c>
      <c r="B16" s="541"/>
      <c r="C16" s="541"/>
      <c r="D16" s="541"/>
      <c r="E16" s="441"/>
      <c r="F16" s="441"/>
      <c r="G16" s="441"/>
      <c r="H16" s="441"/>
    </row>
    <row r="17" spans="1:7" s="92" customFormat="1" ht="15.75">
      <c r="A17" s="541" t="s">
        <v>526</v>
      </c>
      <c r="B17" s="541"/>
      <c r="C17" s="541"/>
      <c r="D17" s="541"/>
      <c r="E17" s="541"/>
      <c r="F17" s="541"/>
      <c r="G17" s="541"/>
    </row>
    <row r="18" spans="1:9" ht="31.5" customHeight="1">
      <c r="A18" s="547" t="s">
        <v>527</v>
      </c>
      <c r="B18" s="547"/>
      <c r="C18" s="547"/>
      <c r="D18" s="547"/>
      <c r="E18" s="547"/>
      <c r="F18" s="547"/>
      <c r="G18" s="547"/>
      <c r="H18" s="81"/>
      <c r="I18" s="103"/>
    </row>
    <row r="19" spans="1:9" ht="15.75">
      <c r="A19" s="100" t="s">
        <v>29</v>
      </c>
      <c r="B19" s="72"/>
      <c r="I19" s="103"/>
    </row>
    <row r="20" spans="1:7" s="92" customFormat="1" ht="21" customHeight="1">
      <c r="A20" s="551" t="s">
        <v>99</v>
      </c>
      <c r="B20" s="551" t="s">
        <v>31</v>
      </c>
      <c r="C20" s="551" t="s">
        <v>32</v>
      </c>
      <c r="D20" s="551" t="s">
        <v>33</v>
      </c>
      <c r="E20" s="551" t="s">
        <v>34</v>
      </c>
      <c r="F20" s="551"/>
      <c r="G20" s="551"/>
    </row>
    <row r="21" spans="1:7" s="92" customFormat="1" ht="13.5" customHeight="1">
      <c r="A21" s="551"/>
      <c r="B21" s="551"/>
      <c r="C21" s="551"/>
      <c r="D21" s="551"/>
      <c r="E21" s="241" t="s">
        <v>35</v>
      </c>
      <c r="F21" s="241" t="s">
        <v>36</v>
      </c>
      <c r="G21" s="241" t="s">
        <v>37</v>
      </c>
    </row>
    <row r="22" spans="1:7" s="92" customFormat="1" ht="21" customHeight="1">
      <c r="A22" s="418" t="s">
        <v>519</v>
      </c>
      <c r="B22" s="241" t="s">
        <v>38</v>
      </c>
      <c r="C22" s="241"/>
      <c r="D22" s="241"/>
      <c r="E22" s="241">
        <v>100</v>
      </c>
      <c r="F22" s="241"/>
      <c r="G22" s="241"/>
    </row>
    <row r="23" spans="1:8" ht="20.25" customHeight="1">
      <c r="A23" s="556" t="s">
        <v>528</v>
      </c>
      <c r="B23" s="556"/>
      <c r="C23" s="556"/>
      <c r="D23" s="556"/>
      <c r="E23" s="556"/>
      <c r="F23" s="556"/>
      <c r="G23" s="556"/>
      <c r="H23" s="81"/>
    </row>
    <row r="24" spans="1:9" ht="31.5">
      <c r="A24" s="555" t="s">
        <v>54</v>
      </c>
      <c r="B24" s="555" t="s">
        <v>31</v>
      </c>
      <c r="C24" s="239" t="s">
        <v>42</v>
      </c>
      <c r="D24" s="239" t="s">
        <v>43</v>
      </c>
      <c r="E24" s="555" t="s">
        <v>44</v>
      </c>
      <c r="F24" s="555"/>
      <c r="G24" s="555"/>
      <c r="H24" s="73"/>
      <c r="I24" s="72"/>
    </row>
    <row r="25" spans="1:9" ht="15.75">
      <c r="A25" s="555"/>
      <c r="B25" s="555"/>
      <c r="C25" s="239" t="s">
        <v>45</v>
      </c>
      <c r="D25" s="239" t="s">
        <v>46</v>
      </c>
      <c r="E25" s="239" t="s">
        <v>35</v>
      </c>
      <c r="F25" s="239" t="s">
        <v>36</v>
      </c>
      <c r="G25" s="239" t="s">
        <v>37</v>
      </c>
      <c r="H25" s="73"/>
      <c r="I25" s="72"/>
    </row>
    <row r="26" spans="1:7" s="92" customFormat="1" ht="31.5">
      <c r="A26" s="418" t="s">
        <v>520</v>
      </c>
      <c r="B26" s="241" t="s">
        <v>65</v>
      </c>
      <c r="C26" s="241"/>
      <c r="D26" s="241"/>
      <c r="E26" s="241">
        <v>2</v>
      </c>
      <c r="F26" s="241"/>
      <c r="G26" s="241"/>
    </row>
    <row r="27" spans="1:8" ht="9.75" customHeight="1">
      <c r="A27" s="137"/>
      <c r="B27" s="137"/>
      <c r="C27" s="137"/>
      <c r="D27" s="137"/>
      <c r="E27" s="137"/>
      <c r="F27" s="137"/>
      <c r="G27" s="137"/>
      <c r="H27" s="81"/>
    </row>
    <row r="28" spans="1:8" s="92" customFormat="1" ht="15.75">
      <c r="A28" s="551" t="s">
        <v>41</v>
      </c>
      <c r="B28" s="551" t="s">
        <v>31</v>
      </c>
      <c r="C28" s="551" t="s">
        <v>32</v>
      </c>
      <c r="D28" s="551" t="s">
        <v>33</v>
      </c>
      <c r="E28" s="551" t="s">
        <v>34</v>
      </c>
      <c r="F28" s="551"/>
      <c r="G28" s="551"/>
      <c r="H28" s="81"/>
    </row>
    <row r="29" spans="1:8" s="92" customFormat="1" ht="15.75">
      <c r="A29" s="551"/>
      <c r="B29" s="551"/>
      <c r="C29" s="551"/>
      <c r="D29" s="551"/>
      <c r="E29" s="241" t="s">
        <v>35</v>
      </c>
      <c r="F29" s="241" t="s">
        <v>36</v>
      </c>
      <c r="G29" s="241" t="s">
        <v>37</v>
      </c>
      <c r="H29" s="81"/>
    </row>
    <row r="30" spans="1:8" s="92" customFormat="1" ht="31.5">
      <c r="A30" s="442" t="s">
        <v>405</v>
      </c>
      <c r="B30" s="239" t="s">
        <v>48</v>
      </c>
      <c r="C30" s="425"/>
      <c r="D30" s="425"/>
      <c r="E30" s="425">
        <v>24989.2</v>
      </c>
      <c r="F30" s="425"/>
      <c r="G30" s="425"/>
      <c r="H30" s="81"/>
    </row>
    <row r="31" spans="1:7" s="146" customFormat="1" ht="15.75">
      <c r="A31" s="443" t="s">
        <v>50</v>
      </c>
      <c r="B31" s="421" t="s">
        <v>116</v>
      </c>
      <c r="C31" s="422"/>
      <c r="D31" s="422"/>
      <c r="E31" s="422">
        <f>E30</f>
        <v>24989.2</v>
      </c>
      <c r="F31" s="422"/>
      <c r="G31" s="422"/>
    </row>
  </sheetData>
  <sheetProtection selectLockedCells="1" selectUnlockedCells="1"/>
  <mergeCells count="25">
    <mergeCell ref="A6:G6"/>
    <mergeCell ref="A7:G7"/>
    <mergeCell ref="A8:G8"/>
    <mergeCell ref="A10:G10"/>
    <mergeCell ref="A12:G12"/>
    <mergeCell ref="A14:G14"/>
    <mergeCell ref="A15:G15"/>
    <mergeCell ref="A16:D16"/>
    <mergeCell ref="A17:D17"/>
    <mergeCell ref="E17:G17"/>
    <mergeCell ref="A18:G18"/>
    <mergeCell ref="A20:A21"/>
    <mergeCell ref="B20:B21"/>
    <mergeCell ref="C20:C21"/>
    <mergeCell ref="D20:D21"/>
    <mergeCell ref="E20:G20"/>
    <mergeCell ref="A23:G23"/>
    <mergeCell ref="A24:A25"/>
    <mergeCell ref="B24:B25"/>
    <mergeCell ref="E24:G24"/>
    <mergeCell ref="A28:A29"/>
    <mergeCell ref="B28:B29"/>
    <mergeCell ref="C28:C29"/>
    <mergeCell ref="D28:D29"/>
    <mergeCell ref="E28:G28"/>
  </mergeCells>
  <printOptions horizontalCentered="1"/>
  <pageMargins left="0.3937007874015748" right="0.3937007874015748" top="0.3937007874015748" bottom="0.3937007874015748" header="0.3937007874015748" footer="0.3937007874015748"/>
  <pageSetup horizontalDpi="300" verticalDpi="300" orientation="landscape" paperSize="77" scale="89" r:id="rId1"/>
</worksheet>
</file>

<file path=xl/worksheets/sheet34.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7">
      <selection activeCell="J19" sqref="J19"/>
    </sheetView>
  </sheetViews>
  <sheetFormatPr defaultColWidth="9.140625" defaultRowHeight="12.75"/>
  <cols>
    <col min="1" max="1" width="34.28125" style="0" customWidth="1"/>
    <col min="2" max="2" width="13.28125" style="0" customWidth="1"/>
    <col min="3" max="3" width="14.7109375" style="0" customWidth="1"/>
    <col min="4" max="4" width="14.140625" style="0" customWidth="1"/>
    <col min="5" max="5" width="18.8515625" style="0" customWidth="1"/>
    <col min="6" max="6" width="17.421875" style="0" customWidth="1"/>
    <col min="7" max="7" width="17.57421875" style="0" customWidth="1"/>
  </cols>
  <sheetData>
    <row r="1" s="93" customFormat="1" ht="15.75">
      <c r="E1" s="93" t="s">
        <v>105</v>
      </c>
    </row>
    <row r="2" s="93" customFormat="1" ht="15.75">
      <c r="E2" s="93" t="s">
        <v>16</v>
      </c>
    </row>
    <row r="3" s="93" customFormat="1" ht="15.75">
      <c r="E3" s="93" t="s">
        <v>17</v>
      </c>
    </row>
    <row r="4" spans="5:7" s="93" customFormat="1" ht="15" customHeight="1">
      <c r="E4" s="92" t="s">
        <v>425</v>
      </c>
      <c r="F4" s="92"/>
      <c r="G4" s="92"/>
    </row>
    <row r="6" spans="1:7" ht="15.75">
      <c r="A6" s="417"/>
      <c r="B6" s="417"/>
      <c r="C6" s="417"/>
      <c r="D6" s="417"/>
      <c r="E6" s="414" t="s">
        <v>15</v>
      </c>
      <c r="F6" s="414"/>
      <c r="G6" s="414"/>
    </row>
    <row r="7" spans="1:7" ht="15.75">
      <c r="A7" s="417"/>
      <c r="B7" s="417"/>
      <c r="C7" s="417"/>
      <c r="D7" s="417"/>
      <c r="E7" s="93" t="s">
        <v>411</v>
      </c>
      <c r="F7" s="93"/>
      <c r="G7" s="93"/>
    </row>
    <row r="8" spans="1:7" ht="15.75">
      <c r="A8" s="417"/>
      <c r="B8" s="417"/>
      <c r="C8" s="417"/>
      <c r="D8" s="417"/>
      <c r="E8" s="93" t="s">
        <v>412</v>
      </c>
      <c r="F8" s="93"/>
      <c r="G8" s="93"/>
    </row>
    <row r="9" spans="1:7" ht="15.75">
      <c r="A9" s="417"/>
      <c r="B9" s="417"/>
      <c r="C9" s="417"/>
      <c r="D9" s="417"/>
      <c r="E9" s="414" t="s">
        <v>529</v>
      </c>
      <c r="F9" s="414"/>
      <c r="G9" s="414"/>
    </row>
    <row r="10" spans="1:7" s="432" customFormat="1" ht="15.75">
      <c r="A10" s="417"/>
      <c r="B10" s="417"/>
      <c r="C10" s="417"/>
      <c r="D10" s="417"/>
      <c r="E10" s="414"/>
      <c r="F10" s="414"/>
      <c r="G10" s="414"/>
    </row>
    <row r="11" spans="1:7" s="432" customFormat="1" ht="15.75">
      <c r="A11" s="543" t="s">
        <v>18</v>
      </c>
      <c r="B11" s="543"/>
      <c r="C11" s="543"/>
      <c r="D11" s="543"/>
      <c r="E11" s="543"/>
      <c r="F11" s="543"/>
      <c r="G11" s="543"/>
    </row>
    <row r="12" spans="1:7" s="432" customFormat="1" ht="13.5" customHeight="1">
      <c r="A12" s="544" t="s">
        <v>19</v>
      </c>
      <c r="B12" s="544"/>
      <c r="C12" s="544"/>
      <c r="D12" s="544"/>
      <c r="E12" s="544"/>
      <c r="F12" s="544"/>
      <c r="G12" s="544"/>
    </row>
    <row r="13" spans="1:7" s="432" customFormat="1" ht="15" customHeight="1">
      <c r="A13" s="543" t="s">
        <v>21</v>
      </c>
      <c r="B13" s="543"/>
      <c r="C13" s="543"/>
      <c r="D13" s="543"/>
      <c r="E13" s="543"/>
      <c r="F13" s="543"/>
      <c r="G13" s="543"/>
    </row>
    <row r="14" spans="1:7" s="432" customFormat="1" ht="15" customHeight="1">
      <c r="A14" s="104"/>
      <c r="B14" s="104"/>
      <c r="C14" s="104"/>
      <c r="D14" s="104"/>
      <c r="E14" s="104"/>
      <c r="F14" s="104"/>
      <c r="G14" s="104"/>
    </row>
    <row r="15" spans="1:7" s="470" customFormat="1" ht="31.5" customHeight="1">
      <c r="A15" s="469" t="s">
        <v>550</v>
      </c>
      <c r="B15" s="713" t="s">
        <v>551</v>
      </c>
      <c r="C15" s="713"/>
      <c r="D15" s="713"/>
      <c r="E15" s="713"/>
      <c r="F15" s="713"/>
      <c r="G15" s="713"/>
    </row>
    <row r="16" spans="1:7" s="470" customFormat="1" ht="31.5">
      <c r="A16" s="469" t="s">
        <v>552</v>
      </c>
      <c r="B16" s="711" t="s">
        <v>553</v>
      </c>
      <c r="C16" s="711"/>
      <c r="D16" s="711"/>
      <c r="E16" s="711"/>
      <c r="F16" s="711"/>
      <c r="G16" s="711"/>
    </row>
    <row r="17" spans="1:7" s="470" customFormat="1" ht="110.25" customHeight="1">
      <c r="A17" s="494" t="s">
        <v>554</v>
      </c>
      <c r="B17" s="711" t="s">
        <v>555</v>
      </c>
      <c r="C17" s="711"/>
      <c r="D17" s="711"/>
      <c r="E17" s="711"/>
      <c r="F17" s="711"/>
      <c r="G17" s="711"/>
    </row>
    <row r="18" spans="1:7" s="470" customFormat="1" ht="14.25" customHeight="1">
      <c r="A18" s="471" t="s">
        <v>291</v>
      </c>
      <c r="B18" s="711"/>
      <c r="C18" s="711"/>
      <c r="D18" s="711"/>
      <c r="E18" s="711"/>
      <c r="F18" s="711"/>
      <c r="G18" s="711"/>
    </row>
    <row r="19" spans="1:7" s="470" customFormat="1" ht="31.5">
      <c r="A19" s="473" t="s">
        <v>556</v>
      </c>
      <c r="B19" s="710" t="s">
        <v>557</v>
      </c>
      <c r="C19" s="710"/>
      <c r="D19" s="710"/>
      <c r="E19" s="710"/>
      <c r="F19" s="710"/>
      <c r="G19" s="710"/>
    </row>
    <row r="20" spans="1:7" s="470" customFormat="1" ht="17.25" customHeight="1">
      <c r="A20" s="472" t="s">
        <v>558</v>
      </c>
      <c r="B20" s="710" t="s">
        <v>559</v>
      </c>
      <c r="C20" s="710"/>
      <c r="D20" s="710"/>
      <c r="E20" s="710"/>
      <c r="F20" s="710"/>
      <c r="G20" s="710"/>
    </row>
    <row r="21" spans="1:7" s="470" customFormat="1" ht="33" customHeight="1">
      <c r="A21" s="473" t="s">
        <v>560</v>
      </c>
      <c r="B21" s="710" t="s">
        <v>561</v>
      </c>
      <c r="C21" s="710"/>
      <c r="D21" s="710"/>
      <c r="E21" s="710"/>
      <c r="F21" s="710"/>
      <c r="G21" s="710"/>
    </row>
    <row r="22" spans="1:7" s="470" customFormat="1" ht="18" customHeight="1">
      <c r="A22" s="473" t="s">
        <v>562</v>
      </c>
      <c r="B22" s="711" t="s">
        <v>563</v>
      </c>
      <c r="C22" s="711"/>
      <c r="D22" s="711"/>
      <c r="E22" s="711"/>
      <c r="F22" s="711"/>
      <c r="G22" s="711"/>
    </row>
    <row r="23" spans="1:7" s="470" customFormat="1" ht="47.25" customHeight="1">
      <c r="A23" s="494" t="s">
        <v>564</v>
      </c>
      <c r="B23" s="711" t="s">
        <v>565</v>
      </c>
      <c r="C23" s="711"/>
      <c r="D23" s="711"/>
      <c r="E23" s="711"/>
      <c r="F23" s="711"/>
      <c r="G23" s="711"/>
    </row>
    <row r="24" spans="1:7" s="470" customFormat="1" ht="64.5" customHeight="1">
      <c r="A24" s="494" t="s">
        <v>566</v>
      </c>
      <c r="B24" s="710" t="s">
        <v>567</v>
      </c>
      <c r="C24" s="710"/>
      <c r="D24" s="710"/>
      <c r="E24" s="710"/>
      <c r="F24" s="710"/>
      <c r="G24" s="710"/>
    </row>
    <row r="25" spans="1:9" s="470" customFormat="1" ht="46.5" customHeight="1">
      <c r="A25" s="495" t="s">
        <v>568</v>
      </c>
      <c r="B25" s="711" t="s">
        <v>569</v>
      </c>
      <c r="C25" s="711"/>
      <c r="D25" s="711"/>
      <c r="E25" s="711"/>
      <c r="F25" s="711"/>
      <c r="G25" s="711"/>
      <c r="I25" s="474"/>
    </row>
    <row r="26" spans="1:7" s="470" customFormat="1" ht="15.75">
      <c r="A26" s="712" t="s">
        <v>40</v>
      </c>
      <c r="B26" s="712"/>
      <c r="C26" s="712"/>
      <c r="D26" s="712"/>
      <c r="E26" s="712"/>
      <c r="F26" s="712"/>
      <c r="G26" s="712"/>
    </row>
    <row r="27" spans="1:7" s="470" customFormat="1" ht="31.5" customHeight="1">
      <c r="A27" s="706" t="s">
        <v>41</v>
      </c>
      <c r="B27" s="706" t="s">
        <v>31</v>
      </c>
      <c r="C27" s="475" t="s">
        <v>42</v>
      </c>
      <c r="D27" s="475" t="s">
        <v>43</v>
      </c>
      <c r="E27" s="706" t="s">
        <v>34</v>
      </c>
      <c r="F27" s="706"/>
      <c r="G27" s="706"/>
    </row>
    <row r="28" spans="1:7" s="470" customFormat="1" ht="27" customHeight="1">
      <c r="A28" s="706"/>
      <c r="B28" s="706"/>
      <c r="C28" s="475" t="s">
        <v>45</v>
      </c>
      <c r="D28" s="475" t="s">
        <v>46</v>
      </c>
      <c r="E28" s="475" t="s">
        <v>35</v>
      </c>
      <c r="F28" s="475" t="s">
        <v>36</v>
      </c>
      <c r="G28" s="475" t="s">
        <v>37</v>
      </c>
    </row>
    <row r="29" spans="1:7" s="470" customFormat="1" ht="63">
      <c r="A29" s="476" t="s">
        <v>405</v>
      </c>
      <c r="B29" s="475" t="s">
        <v>116</v>
      </c>
      <c r="C29" s="445"/>
      <c r="D29" s="477"/>
      <c r="E29" s="425">
        <v>17350.6</v>
      </c>
      <c r="F29" s="478"/>
      <c r="G29" s="478"/>
    </row>
    <row r="30" spans="1:7" s="484" customFormat="1" ht="16.5" customHeight="1">
      <c r="A30" s="479" t="s">
        <v>50</v>
      </c>
      <c r="B30" s="480" t="s">
        <v>116</v>
      </c>
      <c r="C30" s="481"/>
      <c r="D30" s="482"/>
      <c r="E30" s="483">
        <f>E29</f>
        <v>17350.6</v>
      </c>
      <c r="F30" s="483"/>
      <c r="G30" s="483"/>
    </row>
    <row r="31" spans="1:7" s="470" customFormat="1" ht="12.75" customHeight="1">
      <c r="A31" s="485"/>
      <c r="B31" s="486"/>
      <c r="C31" s="487"/>
      <c r="D31" s="488"/>
      <c r="E31" s="486"/>
      <c r="F31" s="486"/>
      <c r="G31" s="486"/>
    </row>
    <row r="32" spans="1:7" s="470" customFormat="1" ht="32.25" customHeight="1">
      <c r="A32" s="707" t="s">
        <v>54</v>
      </c>
      <c r="B32" s="709" t="s">
        <v>31</v>
      </c>
      <c r="C32" s="489" t="s">
        <v>42</v>
      </c>
      <c r="D32" s="475" t="s">
        <v>43</v>
      </c>
      <c r="E32" s="709" t="s">
        <v>44</v>
      </c>
      <c r="F32" s="709"/>
      <c r="G32" s="709"/>
    </row>
    <row r="33" spans="1:7" s="470" customFormat="1" ht="15.75">
      <c r="A33" s="708"/>
      <c r="B33" s="709"/>
      <c r="C33" s="489" t="s">
        <v>45</v>
      </c>
      <c r="D33" s="489" t="s">
        <v>46</v>
      </c>
      <c r="E33" s="489" t="s">
        <v>35</v>
      </c>
      <c r="F33" s="489" t="s">
        <v>36</v>
      </c>
      <c r="G33" s="489" t="s">
        <v>37</v>
      </c>
    </row>
    <row r="34" spans="1:8" s="470" customFormat="1" ht="31.5">
      <c r="A34" s="476" t="s">
        <v>545</v>
      </c>
      <c r="B34" s="490" t="s">
        <v>546</v>
      </c>
      <c r="C34" s="446"/>
      <c r="D34" s="158"/>
      <c r="E34" s="158">
        <v>12</v>
      </c>
      <c r="F34" s="491"/>
      <c r="G34" s="491"/>
      <c r="H34" s="476"/>
    </row>
    <row r="35" spans="1:8" s="470" customFormat="1" ht="21.75" customHeight="1">
      <c r="A35" s="492" t="s">
        <v>547</v>
      </c>
      <c r="B35" s="490" t="s">
        <v>546</v>
      </c>
      <c r="C35" s="446"/>
      <c r="D35" s="158"/>
      <c r="E35" s="158">
        <v>8</v>
      </c>
      <c r="F35" s="491"/>
      <c r="G35" s="491"/>
      <c r="H35" s="493"/>
    </row>
    <row r="36" spans="1:8" s="470" customFormat="1" ht="31.5">
      <c r="A36" s="476" t="s">
        <v>570</v>
      </c>
      <c r="B36" s="490" t="s">
        <v>571</v>
      </c>
      <c r="C36" s="446"/>
      <c r="D36" s="446"/>
      <c r="E36" s="158">
        <v>7</v>
      </c>
      <c r="F36" s="491"/>
      <c r="G36" s="491"/>
      <c r="H36" s="493"/>
    </row>
  </sheetData>
  <sheetProtection/>
  <mergeCells count="21">
    <mergeCell ref="B18:G18"/>
    <mergeCell ref="B25:G25"/>
    <mergeCell ref="A26:G26"/>
    <mergeCell ref="A27:A28"/>
    <mergeCell ref="B27:B28"/>
    <mergeCell ref="A11:G11"/>
    <mergeCell ref="A12:G12"/>
    <mergeCell ref="A13:G13"/>
    <mergeCell ref="B15:G15"/>
    <mergeCell ref="B16:G16"/>
    <mergeCell ref="B17:G17"/>
    <mergeCell ref="E27:G27"/>
    <mergeCell ref="A32:A33"/>
    <mergeCell ref="B32:B33"/>
    <mergeCell ref="E32:G32"/>
    <mergeCell ref="B19:G19"/>
    <mergeCell ref="B20:G20"/>
    <mergeCell ref="B21:G21"/>
    <mergeCell ref="B22:G22"/>
    <mergeCell ref="B23:G23"/>
    <mergeCell ref="B24:G2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67"/>
  <sheetViews>
    <sheetView view="pageBreakPreview" zoomScaleSheetLayoutView="100" workbookViewId="0" topLeftCell="A40">
      <selection activeCell="A34" sqref="A34"/>
    </sheetView>
  </sheetViews>
  <sheetFormatPr defaultColWidth="9.140625" defaultRowHeight="12.75"/>
  <cols>
    <col min="1" max="1" width="43.57421875" style="108" customWidth="1"/>
    <col min="2" max="2" width="19.421875" style="108" customWidth="1"/>
    <col min="3" max="3" width="14.140625" style="109" customWidth="1"/>
    <col min="4" max="4" width="16.28125" style="109" customWidth="1"/>
    <col min="5" max="5" width="15.28125" style="109" customWidth="1"/>
    <col min="6" max="6" width="14.140625" style="109" customWidth="1"/>
    <col min="7" max="7" width="14.00390625" style="109" customWidth="1"/>
  </cols>
  <sheetData>
    <row r="1" s="93" customFormat="1" ht="15.75">
      <c r="D1" s="93" t="s">
        <v>105</v>
      </c>
    </row>
    <row r="2" s="93" customFormat="1" ht="15.75">
      <c r="D2" s="93" t="s">
        <v>16</v>
      </c>
    </row>
    <row r="3" s="93" customFormat="1" ht="15.75">
      <c r="D3" s="93" t="s">
        <v>17</v>
      </c>
    </row>
    <row r="4" spans="4:7" s="93" customFormat="1" ht="15" customHeight="1">
      <c r="D4" s="541" t="s">
        <v>479</v>
      </c>
      <c r="E4" s="541"/>
      <c r="F4" s="541"/>
      <c r="G4" s="541"/>
    </row>
    <row r="5" spans="1:7" ht="12.75">
      <c r="A5"/>
      <c r="B5"/>
      <c r="C5"/>
      <c r="D5"/>
      <c r="E5"/>
      <c r="F5"/>
      <c r="G5"/>
    </row>
    <row r="6" spans="1:7" ht="15.75">
      <c r="A6" s="412"/>
      <c r="B6" s="412"/>
      <c r="C6" s="412"/>
      <c r="D6" s="542" t="s">
        <v>15</v>
      </c>
      <c r="E6" s="542"/>
      <c r="F6" s="542"/>
      <c r="G6" s="542"/>
    </row>
    <row r="7" spans="1:7" ht="15.75">
      <c r="A7" s="412"/>
      <c r="B7" s="412"/>
      <c r="C7" s="412"/>
      <c r="D7" s="93" t="s">
        <v>411</v>
      </c>
      <c r="E7" s="93"/>
      <c r="F7" s="93"/>
      <c r="G7" s="93"/>
    </row>
    <row r="8" spans="1:7" ht="15.75">
      <c r="A8" s="412"/>
      <c r="B8" s="412"/>
      <c r="C8" s="412"/>
      <c r="D8" s="93" t="s">
        <v>412</v>
      </c>
      <c r="E8" s="93"/>
      <c r="F8" s="93"/>
      <c r="G8" s="93"/>
    </row>
    <row r="9" spans="1:7" ht="15.75">
      <c r="A9" s="412"/>
      <c r="B9" s="412"/>
      <c r="C9" s="412"/>
      <c r="D9" s="542" t="s">
        <v>426</v>
      </c>
      <c r="E9" s="542"/>
      <c r="F9" s="542"/>
      <c r="G9" s="542"/>
    </row>
    <row r="10" spans="1:7" ht="15.75">
      <c r="A10" s="110"/>
      <c r="B10" s="110"/>
      <c r="C10" s="110"/>
      <c r="D10" s="11"/>
      <c r="E10" s="11"/>
      <c r="F10" s="11"/>
      <c r="G10" s="11"/>
    </row>
    <row r="11" spans="1:7" ht="15.75">
      <c r="A11" s="563" t="s">
        <v>18</v>
      </c>
      <c r="B11" s="563"/>
      <c r="C11" s="563"/>
      <c r="D11" s="563"/>
      <c r="E11" s="563"/>
      <c r="F11" s="563"/>
      <c r="G11" s="563"/>
    </row>
    <row r="12" spans="1:7" ht="15.75">
      <c r="A12" s="111"/>
      <c r="B12" s="564" t="s">
        <v>19</v>
      </c>
      <c r="C12" s="564"/>
      <c r="D12" s="564"/>
      <c r="E12" s="564"/>
      <c r="F12" s="112"/>
      <c r="G12" s="112"/>
    </row>
    <row r="13" spans="1:7" ht="15.75">
      <c r="A13" s="111"/>
      <c r="B13" s="565" t="s">
        <v>20</v>
      </c>
      <c r="C13" s="565"/>
      <c r="D13" s="565"/>
      <c r="E13" s="565"/>
      <c r="F13" s="113"/>
      <c r="G13" s="113"/>
    </row>
    <row r="14" spans="1:7" ht="15.75">
      <c r="A14" s="563" t="s">
        <v>21</v>
      </c>
      <c r="B14" s="563"/>
      <c r="C14" s="563"/>
      <c r="D14" s="563"/>
      <c r="E14" s="563"/>
      <c r="F14" s="563"/>
      <c r="G14" s="563"/>
    </row>
    <row r="15" spans="1:7" ht="15.75">
      <c r="A15" s="114"/>
      <c r="B15" s="114"/>
      <c r="C15" s="115"/>
      <c r="D15" s="115"/>
      <c r="E15" s="115"/>
      <c r="F15" s="115"/>
      <c r="G15" s="115"/>
    </row>
    <row r="16" spans="1:7" ht="33" customHeight="1">
      <c r="A16" s="503" t="s">
        <v>222</v>
      </c>
      <c r="B16" s="503"/>
      <c r="C16" s="503"/>
      <c r="D16" s="503"/>
      <c r="E16" s="503"/>
      <c r="F16" s="503"/>
      <c r="G16" s="503"/>
    </row>
    <row r="17" spans="1:7" ht="15" customHeight="1">
      <c r="A17" s="521" t="s">
        <v>107</v>
      </c>
      <c r="B17" s="521"/>
      <c r="C17" s="521"/>
      <c r="D17" s="521"/>
      <c r="E17" s="521"/>
      <c r="F17" s="521"/>
      <c r="G17" s="521"/>
    </row>
    <row r="18" spans="1:7" ht="93" customHeight="1">
      <c r="A18" s="496" t="s">
        <v>228</v>
      </c>
      <c r="B18" s="496"/>
      <c r="C18" s="496"/>
      <c r="D18" s="496"/>
      <c r="E18" s="496"/>
      <c r="F18" s="496"/>
      <c r="G18" s="496"/>
    </row>
    <row r="19" spans="1:7" ht="15.75">
      <c r="A19" s="110" t="s">
        <v>229</v>
      </c>
      <c r="B19" s="116"/>
      <c r="C19" s="116"/>
      <c r="D19" s="116"/>
      <c r="E19" s="116"/>
      <c r="F19" s="116"/>
      <c r="G19" s="116"/>
    </row>
    <row r="20" spans="1:7" ht="15.75">
      <c r="A20" s="499" t="s">
        <v>192</v>
      </c>
      <c r="B20" s="499"/>
      <c r="C20" s="499"/>
      <c r="D20" s="499"/>
      <c r="E20" s="499"/>
      <c r="F20" s="499"/>
      <c r="G20" s="499"/>
    </row>
    <row r="21" spans="1:7" ht="30.75" customHeight="1">
      <c r="A21" s="499" t="s">
        <v>5</v>
      </c>
      <c r="B21" s="499"/>
      <c r="C21" s="499"/>
      <c r="D21" s="499"/>
      <c r="E21" s="499"/>
      <c r="F21" s="499"/>
      <c r="G21" s="499"/>
    </row>
    <row r="22" spans="1:7" ht="15.75" customHeight="1">
      <c r="A22" s="561" t="s">
        <v>260</v>
      </c>
      <c r="B22" s="561"/>
      <c r="C22" s="561"/>
      <c r="D22" s="561"/>
      <c r="E22" s="561"/>
      <c r="F22" s="561"/>
      <c r="G22" s="561"/>
    </row>
    <row r="23" spans="1:7" ht="15.75" customHeight="1">
      <c r="A23" s="110" t="s">
        <v>250</v>
      </c>
      <c r="B23" s="116"/>
      <c r="C23" s="116"/>
      <c r="D23" s="116"/>
      <c r="E23" s="116"/>
      <c r="F23" s="116"/>
      <c r="G23" s="116"/>
    </row>
    <row r="24" spans="1:7" ht="30" customHeight="1" hidden="1">
      <c r="A24" s="228"/>
      <c r="B24" s="228"/>
      <c r="C24" s="228"/>
      <c r="D24" s="228"/>
      <c r="E24" s="228"/>
      <c r="F24" s="228"/>
      <c r="G24" s="228"/>
    </row>
    <row r="25" spans="1:7" ht="38.25" customHeight="1">
      <c r="A25" s="562" t="s">
        <v>244</v>
      </c>
      <c r="B25" s="562"/>
      <c r="C25" s="562"/>
      <c r="D25" s="562"/>
      <c r="E25" s="562"/>
      <c r="F25" s="562"/>
      <c r="G25" s="562"/>
    </row>
    <row r="26" spans="1:7" ht="18" customHeight="1">
      <c r="A26" s="510" t="s">
        <v>202</v>
      </c>
      <c r="B26" s="510"/>
      <c r="C26" s="510"/>
      <c r="D26" s="510"/>
      <c r="E26" s="510"/>
      <c r="F26" s="510"/>
      <c r="G26" s="510"/>
    </row>
    <row r="27" spans="1:7" ht="15.75" customHeight="1">
      <c r="A27" s="560" t="s">
        <v>30</v>
      </c>
      <c r="B27" s="560" t="s">
        <v>31</v>
      </c>
      <c r="C27" s="560" t="s">
        <v>32</v>
      </c>
      <c r="D27" s="560" t="s">
        <v>33</v>
      </c>
      <c r="E27" s="560" t="s">
        <v>34</v>
      </c>
      <c r="F27" s="560"/>
      <c r="G27" s="560"/>
    </row>
    <row r="28" spans="1:7" ht="15.75">
      <c r="A28" s="560"/>
      <c r="B28" s="560"/>
      <c r="C28" s="560"/>
      <c r="D28" s="560"/>
      <c r="E28" s="153" t="s">
        <v>35</v>
      </c>
      <c r="F28" s="153" t="s">
        <v>36</v>
      </c>
      <c r="G28" s="153" t="s">
        <v>37</v>
      </c>
    </row>
    <row r="29" spans="1:7" ht="31.5">
      <c r="A29" s="232" t="s">
        <v>223</v>
      </c>
      <c r="B29" s="117" t="s">
        <v>38</v>
      </c>
      <c r="C29" s="117">
        <v>100</v>
      </c>
      <c r="D29" s="117">
        <v>100</v>
      </c>
      <c r="E29" s="117">
        <v>100</v>
      </c>
      <c r="F29" s="117">
        <v>100</v>
      </c>
      <c r="G29" s="117">
        <v>100</v>
      </c>
    </row>
    <row r="30" spans="1:7" ht="3" customHeight="1">
      <c r="A30" s="118"/>
      <c r="B30" s="505"/>
      <c r="C30" s="505"/>
      <c r="D30" s="505"/>
      <c r="E30" s="505"/>
      <c r="F30" s="505"/>
      <c r="G30" s="505"/>
    </row>
    <row r="31" spans="1:7" ht="69.75" customHeight="1">
      <c r="A31" s="500" t="s">
        <v>224</v>
      </c>
      <c r="B31" s="500"/>
      <c r="C31" s="500"/>
      <c r="D31" s="500"/>
      <c r="E31" s="500"/>
      <c r="F31" s="500"/>
      <c r="G31" s="500"/>
    </row>
    <row r="32" spans="1:7" ht="18" customHeight="1">
      <c r="A32" s="506" t="s">
        <v>40</v>
      </c>
      <c r="B32" s="506"/>
      <c r="C32" s="506"/>
      <c r="D32" s="506"/>
      <c r="E32" s="506"/>
      <c r="F32" s="506"/>
      <c r="G32" s="506"/>
    </row>
    <row r="33" spans="1:7" ht="32.25" customHeight="1">
      <c r="A33" s="530" t="s">
        <v>41</v>
      </c>
      <c r="B33" s="497" t="s">
        <v>31</v>
      </c>
      <c r="C33" s="188" t="s">
        <v>42</v>
      </c>
      <c r="D33" s="188" t="s">
        <v>43</v>
      </c>
      <c r="E33" s="497" t="s">
        <v>44</v>
      </c>
      <c r="F33" s="497"/>
      <c r="G33" s="497"/>
    </row>
    <row r="34" spans="1:7" ht="15.75">
      <c r="A34" s="531"/>
      <c r="B34" s="497"/>
      <c r="C34" s="188" t="s">
        <v>45</v>
      </c>
      <c r="D34" s="188" t="s">
        <v>46</v>
      </c>
      <c r="E34" s="188" t="s">
        <v>35</v>
      </c>
      <c r="F34" s="188" t="s">
        <v>36</v>
      </c>
      <c r="G34" s="188" t="s">
        <v>37</v>
      </c>
    </row>
    <row r="35" spans="1:7" ht="30">
      <c r="A35" s="130" t="s">
        <v>47</v>
      </c>
      <c r="B35" s="188" t="s">
        <v>48</v>
      </c>
      <c r="C35" s="122">
        <f>C49</f>
        <v>5661.2</v>
      </c>
      <c r="D35" s="122">
        <f>D49</f>
        <v>7630</v>
      </c>
      <c r="E35" s="122">
        <f>E51</f>
        <v>37494</v>
      </c>
      <c r="F35" s="122">
        <f>F51</f>
        <v>41295</v>
      </c>
      <c r="G35" s="122">
        <f>G51</f>
        <v>41295</v>
      </c>
    </row>
    <row r="36" spans="1:7" ht="20.25" customHeight="1">
      <c r="A36" s="130" t="s">
        <v>49</v>
      </c>
      <c r="B36" s="188" t="s">
        <v>48</v>
      </c>
      <c r="C36" s="122">
        <f>C66</f>
        <v>498780</v>
      </c>
      <c r="D36" s="122">
        <f>D66</f>
        <v>509432</v>
      </c>
      <c r="E36" s="122">
        <f>E67</f>
        <v>525287</v>
      </c>
      <c r="F36" s="122">
        <f>F67</f>
        <v>541855</v>
      </c>
      <c r="G36" s="122">
        <f>G67</f>
        <v>559168</v>
      </c>
    </row>
    <row r="37" spans="1:7" ht="31.5">
      <c r="A37" s="123" t="s">
        <v>50</v>
      </c>
      <c r="B37" s="124" t="s">
        <v>48</v>
      </c>
      <c r="C37" s="125">
        <f>SUM(C35:C36)</f>
        <v>504441.2</v>
      </c>
      <c r="D37" s="125">
        <f>SUM(D35:D36)</f>
        <v>517062</v>
      </c>
      <c r="E37" s="125">
        <f>SUM(E35:E36)</f>
        <v>562781</v>
      </c>
      <c r="F37" s="125">
        <f>SUM(F35:F36)</f>
        <v>583150</v>
      </c>
      <c r="G37" s="125">
        <f>SUM(G35:G36)</f>
        <v>600463</v>
      </c>
    </row>
    <row r="38" spans="1:7" ht="18" customHeight="1">
      <c r="A38" s="498" t="s">
        <v>143</v>
      </c>
      <c r="B38" s="498"/>
      <c r="C38" s="498"/>
      <c r="D38" s="498"/>
      <c r="E38" s="498"/>
      <c r="F38" s="498"/>
      <c r="G38" s="498"/>
    </row>
    <row r="39" spans="1:7" ht="15.75">
      <c r="A39" s="187" t="s">
        <v>245</v>
      </c>
      <c r="B39" s="116"/>
      <c r="C39" s="116"/>
      <c r="D39" s="116"/>
      <c r="E39" s="116"/>
      <c r="F39" s="116"/>
      <c r="G39" s="116"/>
    </row>
    <row r="40" spans="1:7" ht="33.75" customHeight="1">
      <c r="A40" s="499" t="s">
        <v>7</v>
      </c>
      <c r="B40" s="499"/>
      <c r="C40" s="499"/>
      <c r="D40" s="499"/>
      <c r="E40" s="499"/>
      <c r="F40" s="499"/>
      <c r="G40" s="499"/>
    </row>
    <row r="41" spans="1:7" ht="14.25" customHeight="1">
      <c r="A41" s="110" t="s">
        <v>203</v>
      </c>
      <c r="B41" s="116"/>
      <c r="C41" s="116"/>
      <c r="D41" s="116"/>
      <c r="E41" s="116"/>
      <c r="F41" s="116"/>
      <c r="G41" s="116"/>
    </row>
    <row r="42" spans="1:7" ht="65.25" customHeight="1">
      <c r="A42" s="500" t="s">
        <v>240</v>
      </c>
      <c r="B42" s="500"/>
      <c r="C42" s="500"/>
      <c r="D42" s="500"/>
      <c r="E42" s="500"/>
      <c r="F42" s="500"/>
      <c r="G42" s="500"/>
    </row>
    <row r="43" spans="1:7" ht="31.5" hidden="1">
      <c r="A43" s="501" t="s">
        <v>54</v>
      </c>
      <c r="B43" s="497" t="s">
        <v>31</v>
      </c>
      <c r="C43" s="188" t="s">
        <v>42</v>
      </c>
      <c r="D43" s="188" t="s">
        <v>43</v>
      </c>
      <c r="E43" s="497" t="s">
        <v>44</v>
      </c>
      <c r="F43" s="497"/>
      <c r="G43" s="497"/>
    </row>
    <row r="44" spans="1:7" ht="15.75" hidden="1">
      <c r="A44" s="501"/>
      <c r="B44" s="497"/>
      <c r="C44" s="188" t="s">
        <v>45</v>
      </c>
      <c r="D44" s="188" t="s">
        <v>46</v>
      </c>
      <c r="E44" s="188" t="s">
        <v>35</v>
      </c>
      <c r="F44" s="188" t="s">
        <v>36</v>
      </c>
      <c r="G44" s="188" t="s">
        <v>37</v>
      </c>
    </row>
    <row r="45" spans="1:7" ht="15.75" hidden="1">
      <c r="A45" s="233"/>
      <c r="B45" s="234"/>
      <c r="C45" s="235"/>
      <c r="D45" s="235"/>
      <c r="E45" s="158"/>
      <c r="F45" s="158"/>
      <c r="G45" s="158"/>
    </row>
    <row r="46" spans="1:7" ht="18" customHeight="1">
      <c r="A46" s="502"/>
      <c r="B46" s="502"/>
      <c r="C46" s="502"/>
      <c r="D46" s="502"/>
      <c r="E46" s="502"/>
      <c r="F46" s="502"/>
      <c r="G46" s="502"/>
    </row>
    <row r="47" spans="1:7" ht="31.5">
      <c r="A47" s="497" t="s">
        <v>55</v>
      </c>
      <c r="B47" s="497" t="s">
        <v>31</v>
      </c>
      <c r="C47" s="188" t="s">
        <v>42</v>
      </c>
      <c r="D47" s="188" t="s">
        <v>43</v>
      </c>
      <c r="E47" s="497" t="s">
        <v>44</v>
      </c>
      <c r="F47" s="497"/>
      <c r="G47" s="497"/>
    </row>
    <row r="48" spans="1:7" ht="15.75">
      <c r="A48" s="497"/>
      <c r="B48" s="497"/>
      <c r="C48" s="188" t="s">
        <v>45</v>
      </c>
      <c r="D48" s="188" t="s">
        <v>46</v>
      </c>
      <c r="E48" s="188" t="s">
        <v>35</v>
      </c>
      <c r="F48" s="188" t="s">
        <v>36</v>
      </c>
      <c r="G48" s="188" t="s">
        <v>37</v>
      </c>
    </row>
    <row r="49" spans="1:7" ht="30">
      <c r="A49" s="130" t="s">
        <v>47</v>
      </c>
      <c r="B49" s="188" t="s">
        <v>48</v>
      </c>
      <c r="C49" s="122">
        <f>SUM(C50:C50)</f>
        <v>5661.2</v>
      </c>
      <c r="D49" s="122">
        <f>SUM(D50:D50)</f>
        <v>7630</v>
      </c>
      <c r="E49" s="122">
        <f>SUM(E50:E50)</f>
        <v>37494</v>
      </c>
      <c r="F49" s="122">
        <f>SUM(F50:F50)</f>
        <v>41295</v>
      </c>
      <c r="G49" s="122">
        <f>SUM(G50:G50)</f>
        <v>41295</v>
      </c>
    </row>
    <row r="50" spans="1:7" ht="15.75">
      <c r="A50" s="136" t="s">
        <v>175</v>
      </c>
      <c r="B50" s="188" t="s">
        <v>48</v>
      </c>
      <c r="C50" s="122">
        <v>5661.2</v>
      </c>
      <c r="D50" s="132">
        <v>7630</v>
      </c>
      <c r="E50" s="132">
        <f>41295-3801</f>
        <v>37494</v>
      </c>
      <c r="F50" s="132">
        <v>41295</v>
      </c>
      <c r="G50" s="132">
        <v>41295</v>
      </c>
    </row>
    <row r="51" spans="1:7" ht="31.5">
      <c r="A51" s="123" t="s">
        <v>58</v>
      </c>
      <c r="B51" s="124" t="s">
        <v>48</v>
      </c>
      <c r="C51" s="125">
        <f>C49</f>
        <v>5661.2</v>
      </c>
      <c r="D51" s="125">
        <f>D49</f>
        <v>7630</v>
      </c>
      <c r="E51" s="125">
        <f>E49</f>
        <v>37494</v>
      </c>
      <c r="F51" s="125">
        <f>F49</f>
        <v>41295</v>
      </c>
      <c r="G51" s="125">
        <f>G49</f>
        <v>41295</v>
      </c>
    </row>
    <row r="52" spans="1:7" ht="4.5" customHeight="1">
      <c r="A52" s="133"/>
      <c r="B52" s="134"/>
      <c r="C52" s="135"/>
      <c r="D52" s="135"/>
      <c r="E52" s="135"/>
      <c r="F52" s="135"/>
      <c r="G52" s="135"/>
    </row>
    <row r="53" spans="1:7" ht="15.75" customHeight="1">
      <c r="A53" s="503" t="s">
        <v>109</v>
      </c>
      <c r="B53" s="503"/>
      <c r="C53" s="503"/>
      <c r="D53" s="503"/>
      <c r="E53" s="503"/>
      <c r="F53" s="503"/>
      <c r="G53" s="503"/>
    </row>
    <row r="54" spans="1:7" ht="15.75">
      <c r="A54" s="133" t="s">
        <v>246</v>
      </c>
      <c r="B54" s="133"/>
      <c r="C54" s="133"/>
      <c r="D54" s="133"/>
      <c r="E54" s="133"/>
      <c r="F54" s="133"/>
      <c r="G54" s="133"/>
    </row>
    <row r="55" spans="1:7" ht="33.75" customHeight="1">
      <c r="A55" s="496" t="s">
        <v>239</v>
      </c>
      <c r="B55" s="496"/>
      <c r="C55" s="496"/>
      <c r="D55" s="496"/>
      <c r="E55" s="496"/>
      <c r="F55" s="496"/>
      <c r="G55" s="496"/>
    </row>
    <row r="56" spans="1:7" ht="15.75">
      <c r="A56" s="496" t="s">
        <v>243</v>
      </c>
      <c r="B56" s="496"/>
      <c r="C56" s="496"/>
      <c r="D56" s="496"/>
      <c r="E56" s="496"/>
      <c r="F56" s="496"/>
      <c r="G56" s="496"/>
    </row>
    <row r="57" spans="1:7" ht="73.5" customHeight="1">
      <c r="A57" s="500" t="s">
        <v>240</v>
      </c>
      <c r="B57" s="500"/>
      <c r="C57" s="500"/>
      <c r="D57" s="500"/>
      <c r="E57" s="500"/>
      <c r="F57" s="500"/>
      <c r="G57" s="500"/>
    </row>
    <row r="58" spans="1:7" ht="15.75" customHeight="1">
      <c r="A58" s="497" t="s">
        <v>54</v>
      </c>
      <c r="B58" s="497" t="s">
        <v>31</v>
      </c>
      <c r="C58" s="188" t="s">
        <v>42</v>
      </c>
      <c r="D58" s="188" t="s">
        <v>43</v>
      </c>
      <c r="E58" s="497" t="s">
        <v>44</v>
      </c>
      <c r="F58" s="497"/>
      <c r="G58" s="497"/>
    </row>
    <row r="59" spans="1:7" ht="15.75">
      <c r="A59" s="497"/>
      <c r="B59" s="497"/>
      <c r="C59" s="188" t="s">
        <v>45</v>
      </c>
      <c r="D59" s="188" t="s">
        <v>46</v>
      </c>
      <c r="E59" s="188" t="s">
        <v>35</v>
      </c>
      <c r="F59" s="188" t="s">
        <v>36</v>
      </c>
      <c r="G59" s="188" t="s">
        <v>37</v>
      </c>
    </row>
    <row r="60" spans="1:7" ht="33" customHeight="1">
      <c r="A60" s="233" t="s">
        <v>225</v>
      </c>
      <c r="B60" s="234" t="s">
        <v>256</v>
      </c>
      <c r="C60" s="235">
        <v>13583</v>
      </c>
      <c r="D60" s="235">
        <v>12910</v>
      </c>
      <c r="E60" s="158">
        <v>14000</v>
      </c>
      <c r="F60" s="158">
        <v>13000</v>
      </c>
      <c r="G60" s="158">
        <v>13000</v>
      </c>
    </row>
    <row r="61" spans="1:7" ht="21" customHeight="1">
      <c r="A61" s="233" t="s">
        <v>226</v>
      </c>
      <c r="B61" s="234" t="s">
        <v>38</v>
      </c>
      <c r="C61" s="236">
        <v>48</v>
      </c>
      <c r="D61" s="237">
        <v>89</v>
      </c>
      <c r="E61" s="237">
        <v>89</v>
      </c>
      <c r="F61" s="237">
        <v>89</v>
      </c>
      <c r="G61" s="237">
        <v>89</v>
      </c>
    </row>
    <row r="62" spans="1:7" ht="32.25" customHeight="1">
      <c r="A62" s="233" t="s">
        <v>227</v>
      </c>
      <c r="B62" s="234" t="s">
        <v>256</v>
      </c>
      <c r="C62" s="236">
        <v>12837</v>
      </c>
      <c r="D62" s="237">
        <v>12804</v>
      </c>
      <c r="E62" s="237">
        <v>9800</v>
      </c>
      <c r="F62" s="237">
        <v>9100</v>
      </c>
      <c r="G62" s="237">
        <v>9100</v>
      </c>
    </row>
    <row r="63" spans="1:7" ht="12" customHeight="1">
      <c r="A63" s="114"/>
      <c r="B63" s="114"/>
      <c r="C63" s="114"/>
      <c r="D63" s="114"/>
      <c r="E63" s="114"/>
      <c r="F63" s="114"/>
      <c r="G63" s="114"/>
    </row>
    <row r="64" spans="1:7" ht="31.5">
      <c r="A64" s="497" t="s">
        <v>55</v>
      </c>
      <c r="B64" s="497" t="s">
        <v>31</v>
      </c>
      <c r="C64" s="188" t="s">
        <v>42</v>
      </c>
      <c r="D64" s="188" t="s">
        <v>43</v>
      </c>
      <c r="E64" s="497" t="s">
        <v>44</v>
      </c>
      <c r="F64" s="497"/>
      <c r="G64" s="497"/>
    </row>
    <row r="65" spans="1:7" ht="15.75">
      <c r="A65" s="497"/>
      <c r="B65" s="497"/>
      <c r="C65" s="188" t="s">
        <v>45</v>
      </c>
      <c r="D65" s="188" t="s">
        <v>46</v>
      </c>
      <c r="E65" s="188" t="s">
        <v>35</v>
      </c>
      <c r="F65" s="188" t="s">
        <v>36</v>
      </c>
      <c r="G65" s="188" t="s">
        <v>37</v>
      </c>
    </row>
    <row r="66" spans="1:7" ht="15.75">
      <c r="A66" s="136" t="s">
        <v>49</v>
      </c>
      <c r="B66" s="188" t="s">
        <v>48</v>
      </c>
      <c r="C66" s="122">
        <v>498780</v>
      </c>
      <c r="D66" s="132">
        <v>509432</v>
      </c>
      <c r="E66" s="132">
        <v>525287</v>
      </c>
      <c r="F66" s="132">
        <v>541855</v>
      </c>
      <c r="G66" s="132">
        <v>559168</v>
      </c>
    </row>
    <row r="67" spans="1:7" ht="31.5">
      <c r="A67" s="123" t="s">
        <v>58</v>
      </c>
      <c r="B67" s="124" t="s">
        <v>48</v>
      </c>
      <c r="C67" s="125">
        <f>SUM(C66)</f>
        <v>498780</v>
      </c>
      <c r="D67" s="125">
        <f>SUM(D66)</f>
        <v>509432</v>
      </c>
      <c r="E67" s="125">
        <f>SUM(E66)</f>
        <v>525287</v>
      </c>
      <c r="F67" s="125">
        <f>SUM(F66)</f>
        <v>541855</v>
      </c>
      <c r="G67" s="125">
        <f>SUM(G66)</f>
        <v>559168</v>
      </c>
    </row>
  </sheetData>
  <sheetProtection/>
  <mergeCells count="46">
    <mergeCell ref="D4:G4"/>
    <mergeCell ref="D6:G6"/>
    <mergeCell ref="D9:G9"/>
    <mergeCell ref="A33:A34"/>
    <mergeCell ref="A21:G21"/>
    <mergeCell ref="A25:G25"/>
    <mergeCell ref="A11:G11"/>
    <mergeCell ref="B12:E12"/>
    <mergeCell ref="B13:E13"/>
    <mergeCell ref="A14:G14"/>
    <mergeCell ref="A27:A28"/>
    <mergeCell ref="B27:B28"/>
    <mergeCell ref="C27:C28"/>
    <mergeCell ref="D27:D28"/>
    <mergeCell ref="E27:G27"/>
    <mergeCell ref="A22:G22"/>
    <mergeCell ref="B43:B44"/>
    <mergeCell ref="E43:G43"/>
    <mergeCell ref="A46:G46"/>
    <mergeCell ref="A16:G16"/>
    <mergeCell ref="A17:G17"/>
    <mergeCell ref="A18:G18"/>
    <mergeCell ref="B33:B34"/>
    <mergeCell ref="E33:G33"/>
    <mergeCell ref="A20:G20"/>
    <mergeCell ref="A26:G26"/>
    <mergeCell ref="A57:G57"/>
    <mergeCell ref="A58:A59"/>
    <mergeCell ref="B58:B59"/>
    <mergeCell ref="B30:G30"/>
    <mergeCell ref="A31:G31"/>
    <mergeCell ref="A32:G32"/>
    <mergeCell ref="A38:G38"/>
    <mergeCell ref="E58:G58"/>
    <mergeCell ref="A42:G42"/>
    <mergeCell ref="A43:A44"/>
    <mergeCell ref="A47:A48"/>
    <mergeCell ref="B47:B48"/>
    <mergeCell ref="E47:G47"/>
    <mergeCell ref="A40:G40"/>
    <mergeCell ref="A64:A65"/>
    <mergeCell ref="B64:B65"/>
    <mergeCell ref="E64:G64"/>
    <mergeCell ref="A53:G53"/>
    <mergeCell ref="A55:G55"/>
    <mergeCell ref="A56:G56"/>
  </mergeCells>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L71"/>
  <sheetViews>
    <sheetView view="pageBreakPreview" zoomScaleSheetLayoutView="100" workbookViewId="0" topLeftCell="A23">
      <selection activeCell="E28" sqref="E28:E30"/>
    </sheetView>
  </sheetViews>
  <sheetFormatPr defaultColWidth="9.140625" defaultRowHeight="12.75"/>
  <cols>
    <col min="1" max="1" width="33.00390625" style="361" customWidth="1"/>
    <col min="2" max="2" width="14.140625" style="361" customWidth="1"/>
    <col min="3" max="3" width="17.140625" style="111" customWidth="1"/>
    <col min="4" max="4" width="20.57421875" style="111" customWidth="1"/>
    <col min="5" max="5" width="19.00390625" style="111" customWidth="1"/>
    <col min="6" max="6" width="19.421875" style="432" customWidth="1"/>
    <col min="7" max="7" width="14.8515625" style="432" customWidth="1"/>
    <col min="8" max="16384" width="9.140625" style="432" customWidth="1"/>
  </cols>
  <sheetData>
    <row r="1" s="93" customFormat="1" ht="15.75">
      <c r="E1" s="93" t="s">
        <v>105</v>
      </c>
    </row>
    <row r="2" s="93" customFormat="1" ht="15.75">
      <c r="E2" s="93" t="s">
        <v>16</v>
      </c>
    </row>
    <row r="3" s="93" customFormat="1" ht="15.75">
      <c r="E3" s="93" t="s">
        <v>17</v>
      </c>
    </row>
    <row r="4" spans="5:7" s="93" customFormat="1" ht="15" customHeight="1">
      <c r="E4" s="92" t="s">
        <v>479</v>
      </c>
      <c r="F4" s="92"/>
      <c r="G4" s="92"/>
    </row>
    <row r="5" ht="12.75"/>
    <row r="6" spans="1:7" ht="15.75">
      <c r="A6" s="412"/>
      <c r="B6" s="412"/>
      <c r="C6" s="412"/>
      <c r="D6" s="412"/>
      <c r="E6" s="414" t="s">
        <v>15</v>
      </c>
      <c r="F6" s="414"/>
      <c r="G6" s="414"/>
    </row>
    <row r="7" spans="1:7" ht="15.75">
      <c r="A7" s="412"/>
      <c r="B7" s="412"/>
      <c r="C7" s="412"/>
      <c r="D7" s="412"/>
      <c r="E7" s="93" t="s">
        <v>411</v>
      </c>
      <c r="F7" s="93"/>
      <c r="G7" s="93"/>
    </row>
    <row r="8" spans="1:7" ht="15.75">
      <c r="A8" s="412"/>
      <c r="B8" s="412"/>
      <c r="C8" s="412"/>
      <c r="D8" s="412"/>
      <c r="E8" s="93" t="s">
        <v>412</v>
      </c>
      <c r="F8" s="93"/>
      <c r="G8" s="93"/>
    </row>
    <row r="9" spans="1:7" ht="15.75">
      <c r="A9" s="412"/>
      <c r="B9" s="412"/>
      <c r="C9" s="412"/>
      <c r="D9" s="412"/>
      <c r="E9" s="414" t="s">
        <v>426</v>
      </c>
      <c r="F9" s="414"/>
      <c r="G9" s="414"/>
    </row>
    <row r="10" spans="1:7" ht="15.75">
      <c r="A10" s="412"/>
      <c r="B10" s="412"/>
      <c r="C10" s="412"/>
      <c r="D10" s="412"/>
      <c r="E10" s="412"/>
      <c r="F10" s="412"/>
      <c r="G10" s="412"/>
    </row>
    <row r="11" spans="1:7" ht="15.75">
      <c r="A11" s="566" t="s">
        <v>18</v>
      </c>
      <c r="B11" s="566"/>
      <c r="C11" s="566"/>
      <c r="D11" s="566"/>
      <c r="E11" s="566"/>
      <c r="F11" s="566"/>
      <c r="G11" s="566"/>
    </row>
    <row r="12" spans="1:7" ht="15.75">
      <c r="A12" s="567" t="s">
        <v>19</v>
      </c>
      <c r="B12" s="567"/>
      <c r="C12" s="567"/>
      <c r="D12" s="567"/>
      <c r="E12" s="567"/>
      <c r="F12" s="567"/>
      <c r="G12" s="567"/>
    </row>
    <row r="13" spans="1:7" ht="15.75">
      <c r="A13" s="567" t="s">
        <v>20</v>
      </c>
      <c r="B13" s="567"/>
      <c r="C13" s="567"/>
      <c r="D13" s="567"/>
      <c r="E13" s="567"/>
      <c r="F13" s="567"/>
      <c r="G13" s="567"/>
    </row>
    <row r="14" spans="1:7" ht="14.25" customHeight="1">
      <c r="A14" s="566" t="s">
        <v>21</v>
      </c>
      <c r="B14" s="566"/>
      <c r="C14" s="566"/>
      <c r="D14" s="566"/>
      <c r="E14" s="566"/>
      <c r="F14" s="566"/>
      <c r="G14" s="566"/>
    </row>
    <row r="15" spans="1:7" ht="15.75">
      <c r="A15" s="412"/>
      <c r="B15" s="412"/>
      <c r="C15" s="412"/>
      <c r="D15" s="412"/>
      <c r="E15" s="412"/>
      <c r="F15" s="412"/>
      <c r="G15" s="412"/>
    </row>
    <row r="16" spans="1:5" ht="15.75" customHeight="1">
      <c r="A16" s="503" t="s">
        <v>106</v>
      </c>
      <c r="B16" s="503"/>
      <c r="C16" s="503"/>
      <c r="D16" s="503"/>
      <c r="E16" s="503"/>
    </row>
    <row r="17" spans="1:7" ht="16.5" customHeight="1">
      <c r="A17" s="521" t="s">
        <v>107</v>
      </c>
      <c r="B17" s="521"/>
      <c r="C17" s="521"/>
      <c r="D17" s="521"/>
      <c r="E17" s="521"/>
      <c r="F17" s="521"/>
      <c r="G17" s="521"/>
    </row>
    <row r="18" spans="1:7" ht="101.25" customHeight="1">
      <c r="A18" s="496" t="s">
        <v>204</v>
      </c>
      <c r="B18" s="496"/>
      <c r="C18" s="496"/>
      <c r="D18" s="496"/>
      <c r="E18" s="496"/>
      <c r="F18" s="496"/>
      <c r="G18" s="496"/>
    </row>
    <row r="19" spans="1:5" ht="15.75">
      <c r="A19" s="187" t="s">
        <v>483</v>
      </c>
      <c r="B19" s="397"/>
      <c r="C19" s="397"/>
      <c r="D19" s="397"/>
      <c r="E19" s="397"/>
    </row>
    <row r="20" spans="1:5" ht="15.75" customHeight="1">
      <c r="A20" s="499" t="s">
        <v>192</v>
      </c>
      <c r="B20" s="499"/>
      <c r="C20" s="499"/>
      <c r="D20" s="499"/>
      <c r="E20" s="499"/>
    </row>
    <row r="21" spans="1:7" ht="33.75" customHeight="1">
      <c r="A21" s="499" t="s">
        <v>8</v>
      </c>
      <c r="B21" s="499"/>
      <c r="C21" s="499"/>
      <c r="D21" s="499"/>
      <c r="E21" s="499"/>
      <c r="F21" s="499"/>
      <c r="G21" s="499"/>
    </row>
    <row r="22" spans="1:5" ht="18" customHeight="1">
      <c r="A22" s="187" t="s">
        <v>484</v>
      </c>
      <c r="B22" s="397"/>
      <c r="C22" s="397"/>
      <c r="D22" s="397"/>
      <c r="E22" s="397"/>
    </row>
    <row r="23" spans="1:5" ht="20.25" customHeight="1">
      <c r="A23" s="187" t="s">
        <v>248</v>
      </c>
      <c r="B23" s="397"/>
      <c r="C23" s="397"/>
      <c r="D23" s="397"/>
      <c r="E23" s="397"/>
    </row>
    <row r="24" spans="1:7" ht="31.5" customHeight="1">
      <c r="A24" s="496" t="s">
        <v>485</v>
      </c>
      <c r="B24" s="496"/>
      <c r="C24" s="496"/>
      <c r="D24" s="496"/>
      <c r="E24" s="496"/>
      <c r="F24" s="496"/>
      <c r="G24" s="496"/>
    </row>
    <row r="25" spans="1:5" ht="19.5" customHeight="1">
      <c r="A25" s="585" t="s">
        <v>435</v>
      </c>
      <c r="B25" s="585"/>
      <c r="C25" s="585"/>
      <c r="D25" s="585"/>
      <c r="E25" s="585"/>
    </row>
    <row r="26" spans="1:7" ht="15.75">
      <c r="A26" s="570" t="s">
        <v>30</v>
      </c>
      <c r="B26" s="570" t="s">
        <v>31</v>
      </c>
      <c r="C26" s="570" t="s">
        <v>267</v>
      </c>
      <c r="D26" s="570" t="s">
        <v>33</v>
      </c>
      <c r="E26" s="568" t="s">
        <v>34</v>
      </c>
      <c r="F26" s="569"/>
      <c r="G26" s="569"/>
    </row>
    <row r="27" spans="1:7" ht="21" customHeight="1">
      <c r="A27" s="571"/>
      <c r="B27" s="571"/>
      <c r="C27" s="571"/>
      <c r="D27" s="571"/>
      <c r="E27" s="394" t="s">
        <v>35</v>
      </c>
      <c r="F27" s="394" t="s">
        <v>36</v>
      </c>
      <c r="G27" s="394" t="s">
        <v>37</v>
      </c>
    </row>
    <row r="28" spans="1:7" ht="80.25" customHeight="1">
      <c r="A28" s="435" t="s">
        <v>480</v>
      </c>
      <c r="B28" s="158" t="s">
        <v>38</v>
      </c>
      <c r="C28" s="158">
        <v>100</v>
      </c>
      <c r="D28" s="158">
        <v>100</v>
      </c>
      <c r="E28" s="158" t="s">
        <v>108</v>
      </c>
      <c r="F28" s="158" t="s">
        <v>108</v>
      </c>
      <c r="G28" s="158" t="s">
        <v>108</v>
      </c>
    </row>
    <row r="29" spans="1:7" ht="68.25" customHeight="1">
      <c r="A29" s="435" t="s">
        <v>481</v>
      </c>
      <c r="B29" s="158" t="s">
        <v>38</v>
      </c>
      <c r="C29" s="158">
        <v>100</v>
      </c>
      <c r="D29" s="158">
        <v>100</v>
      </c>
      <c r="E29" s="158" t="s">
        <v>108</v>
      </c>
      <c r="F29" s="158" t="s">
        <v>108</v>
      </c>
      <c r="G29" s="158" t="s">
        <v>108</v>
      </c>
    </row>
    <row r="30" spans="1:7" ht="30.75" customHeight="1">
      <c r="A30" s="435" t="s">
        <v>482</v>
      </c>
      <c r="B30" s="158" t="s">
        <v>38</v>
      </c>
      <c r="C30" s="158">
        <v>100</v>
      </c>
      <c r="D30" s="158">
        <v>100</v>
      </c>
      <c r="E30" s="158" t="s">
        <v>108</v>
      </c>
      <c r="F30" s="158" t="s">
        <v>108</v>
      </c>
      <c r="G30" s="158" t="s">
        <v>108</v>
      </c>
    </row>
    <row r="31" spans="1:5" ht="15.75">
      <c r="A31" s="118"/>
      <c r="B31" s="432"/>
      <c r="C31" s="432"/>
      <c r="D31" s="432"/>
      <c r="E31" s="432"/>
    </row>
    <row r="32" spans="1:7" ht="70.5" customHeight="1">
      <c r="A32" s="573" t="s">
        <v>486</v>
      </c>
      <c r="B32" s="573"/>
      <c r="C32" s="573"/>
      <c r="D32" s="573"/>
      <c r="E32" s="573"/>
      <c r="F32" s="573"/>
      <c r="G32" s="573"/>
    </row>
    <row r="33" spans="1:7" ht="16.5" customHeight="1">
      <c r="A33" s="583" t="s">
        <v>40</v>
      </c>
      <c r="B33" s="583"/>
      <c r="C33" s="583"/>
      <c r="D33" s="583"/>
      <c r="E33" s="583"/>
      <c r="F33" s="583"/>
      <c r="G33" s="583"/>
    </row>
    <row r="34" spans="1:7" ht="31.5" customHeight="1">
      <c r="A34" s="530" t="s">
        <v>41</v>
      </c>
      <c r="B34" s="534" t="s">
        <v>31</v>
      </c>
      <c r="C34" s="254" t="s">
        <v>42</v>
      </c>
      <c r="D34" s="254" t="s">
        <v>43</v>
      </c>
      <c r="E34" s="580" t="s">
        <v>44</v>
      </c>
      <c r="F34" s="581"/>
      <c r="G34" s="581"/>
    </row>
    <row r="35" spans="1:7" ht="17.25" customHeight="1">
      <c r="A35" s="531"/>
      <c r="B35" s="531"/>
      <c r="C35" s="192" t="s">
        <v>45</v>
      </c>
      <c r="D35" s="192" t="s">
        <v>46</v>
      </c>
      <c r="E35" s="255" t="s">
        <v>35</v>
      </c>
      <c r="F35" s="188" t="s">
        <v>36</v>
      </c>
      <c r="G35" s="188" t="s">
        <v>37</v>
      </c>
    </row>
    <row r="36" spans="1:7" ht="33.75" customHeight="1">
      <c r="A36" s="131" t="s">
        <v>47</v>
      </c>
      <c r="B36" s="188" t="s">
        <v>48</v>
      </c>
      <c r="C36" s="122">
        <f>C52</f>
        <v>2109</v>
      </c>
      <c r="D36" s="122">
        <f>D51</f>
        <v>4044</v>
      </c>
      <c r="E36" s="261">
        <f>E52</f>
        <v>26394</v>
      </c>
      <c r="F36" s="122">
        <f>F52</f>
        <v>17403</v>
      </c>
      <c r="G36" s="122">
        <f>G52</f>
        <v>17403</v>
      </c>
    </row>
    <row r="37" spans="1:7" ht="36" customHeight="1">
      <c r="A37" s="131" t="s">
        <v>49</v>
      </c>
      <c r="B37" s="188" t="s">
        <v>48</v>
      </c>
      <c r="C37" s="122">
        <f>C70</f>
        <v>76748</v>
      </c>
      <c r="D37" s="122">
        <f>D70</f>
        <v>78463</v>
      </c>
      <c r="E37" s="261">
        <f>E70</f>
        <v>85419.5</v>
      </c>
      <c r="F37" s="122">
        <f>F70</f>
        <v>79493</v>
      </c>
      <c r="G37" s="122">
        <f>G70</f>
        <v>80339</v>
      </c>
    </row>
    <row r="38" spans="1:7" ht="47.25" customHeight="1">
      <c r="A38" s="123" t="s">
        <v>50</v>
      </c>
      <c r="B38" s="124" t="s">
        <v>48</v>
      </c>
      <c r="C38" s="125">
        <f>SUM(C36:C37)</f>
        <v>78857</v>
      </c>
      <c r="D38" s="125">
        <f>SUM(D36:D37)</f>
        <v>82507</v>
      </c>
      <c r="E38" s="262">
        <f>SUM(E36:E37)</f>
        <v>111813.5</v>
      </c>
      <c r="F38" s="125">
        <f>SUM(F36:F37)</f>
        <v>96896</v>
      </c>
      <c r="G38" s="125">
        <f>SUM(G36:G37)</f>
        <v>97742</v>
      </c>
    </row>
    <row r="39" spans="1:5" ht="15.75">
      <c r="A39" s="133"/>
      <c r="B39" s="134"/>
      <c r="C39" s="135"/>
      <c r="D39" s="135"/>
      <c r="E39" s="135"/>
    </row>
    <row r="40" spans="1:7" ht="22.5" customHeight="1">
      <c r="A40" s="547" t="s">
        <v>95</v>
      </c>
      <c r="B40" s="547"/>
      <c r="C40" s="547"/>
      <c r="D40" s="547"/>
      <c r="E40" s="547"/>
      <c r="F40" s="547"/>
      <c r="G40" s="547"/>
    </row>
    <row r="41" spans="1:5" ht="14.25" customHeight="1">
      <c r="A41" s="187" t="s">
        <v>439</v>
      </c>
      <c r="B41" s="397"/>
      <c r="C41" s="397"/>
      <c r="D41" s="397"/>
      <c r="E41" s="397"/>
    </row>
    <row r="42" spans="1:7" ht="33.75" customHeight="1">
      <c r="A42" s="499" t="s">
        <v>7</v>
      </c>
      <c r="B42" s="499"/>
      <c r="C42" s="499"/>
      <c r="D42" s="499"/>
      <c r="E42" s="499"/>
      <c r="F42" s="499"/>
      <c r="G42" s="499"/>
    </row>
    <row r="43" spans="1:5" ht="15.75">
      <c r="A43" s="187" t="s">
        <v>248</v>
      </c>
      <c r="B43" s="397"/>
      <c r="C43" s="397"/>
      <c r="D43" s="397"/>
      <c r="E43" s="397"/>
    </row>
    <row r="44" spans="1:7" ht="75.75" customHeight="1">
      <c r="A44" s="579" t="s">
        <v>4</v>
      </c>
      <c r="B44" s="579"/>
      <c r="C44" s="579"/>
      <c r="D44" s="579"/>
      <c r="E44" s="579"/>
      <c r="F44" s="579"/>
      <c r="G44" s="579"/>
    </row>
    <row r="45" spans="1:7" ht="46.5" customHeight="1" hidden="1">
      <c r="A45" s="431" t="s">
        <v>182</v>
      </c>
      <c r="B45" s="431" t="s">
        <v>31</v>
      </c>
      <c r="C45" s="570" t="s">
        <v>267</v>
      </c>
      <c r="D45" s="570" t="s">
        <v>266</v>
      </c>
      <c r="E45" s="568" t="s">
        <v>34</v>
      </c>
      <c r="F45" s="569"/>
      <c r="G45" s="569"/>
    </row>
    <row r="46" spans="1:7" ht="36" customHeight="1" hidden="1">
      <c r="A46" s="434"/>
      <c r="B46" s="434"/>
      <c r="C46" s="571"/>
      <c r="D46" s="571"/>
      <c r="E46" s="394" t="s">
        <v>35</v>
      </c>
      <c r="F46" s="394" t="s">
        <v>36</v>
      </c>
      <c r="G46" s="394" t="s">
        <v>37</v>
      </c>
    </row>
    <row r="47" spans="1:7" s="16" customFormat="1" ht="17.25" customHeight="1" hidden="1">
      <c r="A47" s="434"/>
      <c r="B47" s="436" t="s">
        <v>38</v>
      </c>
      <c r="C47" s="436"/>
      <c r="D47" s="436"/>
      <c r="E47" s="436"/>
      <c r="F47" s="396"/>
      <c r="G47" s="396"/>
    </row>
    <row r="48" spans="1:7" s="16" customFormat="1" ht="15.75">
      <c r="A48" s="584"/>
      <c r="B48" s="577"/>
      <c r="C48" s="577"/>
      <c r="D48" s="577"/>
      <c r="E48" s="577"/>
      <c r="F48" s="577"/>
      <c r="G48" s="577"/>
    </row>
    <row r="49" spans="1:7" ht="15.75">
      <c r="A49" s="530" t="s">
        <v>55</v>
      </c>
      <c r="B49" s="530" t="s">
        <v>31</v>
      </c>
      <c r="C49" s="188" t="s">
        <v>42</v>
      </c>
      <c r="D49" s="188" t="s">
        <v>43</v>
      </c>
      <c r="E49" s="580" t="s">
        <v>44</v>
      </c>
      <c r="F49" s="582"/>
      <c r="G49" s="582"/>
    </row>
    <row r="50" spans="1:7" ht="20.25" customHeight="1">
      <c r="A50" s="531"/>
      <c r="B50" s="572"/>
      <c r="C50" s="192" t="s">
        <v>45</v>
      </c>
      <c r="D50" s="192" t="s">
        <v>46</v>
      </c>
      <c r="E50" s="188" t="s">
        <v>35</v>
      </c>
      <c r="F50" s="188" t="s">
        <v>36</v>
      </c>
      <c r="G50" s="413" t="s">
        <v>37</v>
      </c>
    </row>
    <row r="51" spans="1:7" ht="45" customHeight="1">
      <c r="A51" s="131" t="s">
        <v>47</v>
      </c>
      <c r="B51" s="188" t="s">
        <v>48</v>
      </c>
      <c r="C51" s="122">
        <v>2109</v>
      </c>
      <c r="D51" s="122">
        <v>4044</v>
      </c>
      <c r="E51" s="122">
        <v>26394</v>
      </c>
      <c r="F51" s="122">
        <v>17403</v>
      </c>
      <c r="G51" s="122">
        <v>17403</v>
      </c>
    </row>
    <row r="52" spans="1:7" ht="36" customHeight="1">
      <c r="A52" s="123" t="s">
        <v>58</v>
      </c>
      <c r="B52" s="124" t="s">
        <v>48</v>
      </c>
      <c r="C52" s="122">
        <v>2109</v>
      </c>
      <c r="D52" s="125">
        <f>SUM(D51:D51)</f>
        <v>4044</v>
      </c>
      <c r="E52" s="125">
        <f>E51</f>
        <v>26394</v>
      </c>
      <c r="F52" s="122">
        <v>17403</v>
      </c>
      <c r="G52" s="122">
        <v>17403</v>
      </c>
    </row>
    <row r="53" spans="1:5" ht="18" customHeight="1">
      <c r="A53" s="503" t="s">
        <v>109</v>
      </c>
      <c r="B53" s="503"/>
      <c r="C53" s="503"/>
      <c r="D53" s="503"/>
      <c r="E53" s="503"/>
    </row>
    <row r="54" spans="1:7" ht="15.75">
      <c r="A54" s="496" t="s">
        <v>60</v>
      </c>
      <c r="B54" s="496"/>
      <c r="C54" s="496"/>
      <c r="D54" s="496"/>
      <c r="E54" s="496"/>
      <c r="F54" s="496"/>
      <c r="G54" s="156"/>
    </row>
    <row r="55" spans="1:7" ht="35.25" customHeight="1">
      <c r="A55" s="496" t="s">
        <v>239</v>
      </c>
      <c r="B55" s="496"/>
      <c r="C55" s="496"/>
      <c r="D55" s="496"/>
      <c r="E55" s="496"/>
      <c r="F55" s="496"/>
      <c r="G55" s="496"/>
    </row>
    <row r="56" spans="1:5" ht="19.5" customHeight="1">
      <c r="A56" s="496" t="s">
        <v>249</v>
      </c>
      <c r="B56" s="496"/>
      <c r="C56" s="496"/>
      <c r="D56" s="496"/>
      <c r="E56" s="496"/>
    </row>
    <row r="57" spans="1:12" ht="70.5" customHeight="1">
      <c r="A57" s="503" t="s">
        <v>0</v>
      </c>
      <c r="B57" s="503"/>
      <c r="C57" s="503"/>
      <c r="D57" s="503"/>
      <c r="E57" s="503"/>
      <c r="F57" s="503"/>
      <c r="G57" s="503"/>
      <c r="L57" s="432">
        <f>(100+100+92.5+106.7)/4</f>
        <v>99.8</v>
      </c>
    </row>
    <row r="58" spans="1:5" ht="5.25" customHeight="1">
      <c r="A58" s="133"/>
      <c r="B58" s="133"/>
      <c r="C58" s="133"/>
      <c r="D58" s="133"/>
      <c r="E58" s="133"/>
    </row>
    <row r="59" spans="1:7" ht="31.5" customHeight="1">
      <c r="A59" s="570" t="s">
        <v>182</v>
      </c>
      <c r="B59" s="570" t="s">
        <v>31</v>
      </c>
      <c r="C59" s="570" t="s">
        <v>267</v>
      </c>
      <c r="D59" s="570" t="s">
        <v>266</v>
      </c>
      <c r="E59" s="568" t="s">
        <v>34</v>
      </c>
      <c r="F59" s="569"/>
      <c r="G59" s="569"/>
    </row>
    <row r="60" spans="1:7" ht="27.75" customHeight="1">
      <c r="A60" s="571"/>
      <c r="B60" s="571"/>
      <c r="C60" s="571"/>
      <c r="D60" s="571"/>
      <c r="E60" s="433" t="s">
        <v>35</v>
      </c>
      <c r="F60" s="394" t="s">
        <v>36</v>
      </c>
      <c r="G60" s="394" t="s">
        <v>37</v>
      </c>
    </row>
    <row r="61" spans="1:7" ht="55.5" customHeight="1">
      <c r="A61" s="437" t="s">
        <v>487</v>
      </c>
      <c r="B61" s="436" t="s">
        <v>488</v>
      </c>
      <c r="C61" s="436">
        <v>50</v>
      </c>
      <c r="D61" s="436">
        <v>50</v>
      </c>
      <c r="E61" s="436">
        <v>50</v>
      </c>
      <c r="F61" s="436">
        <v>50</v>
      </c>
      <c r="G61" s="436">
        <v>50</v>
      </c>
    </row>
    <row r="62" spans="1:7" ht="54">
      <c r="A62" s="437" t="s">
        <v>489</v>
      </c>
      <c r="B62" s="436" t="s">
        <v>488</v>
      </c>
      <c r="C62" s="436">
        <v>10</v>
      </c>
      <c r="D62" s="436">
        <v>10</v>
      </c>
      <c r="E62" s="436">
        <v>10</v>
      </c>
      <c r="F62" s="436">
        <v>10</v>
      </c>
      <c r="G62" s="436">
        <v>10</v>
      </c>
    </row>
    <row r="63" spans="1:7" ht="31.5">
      <c r="A63" s="437" t="s">
        <v>490</v>
      </c>
      <c r="B63" s="436" t="s">
        <v>63</v>
      </c>
      <c r="C63" s="436">
        <v>28</v>
      </c>
      <c r="D63" s="436">
        <v>40</v>
      </c>
      <c r="E63" s="436">
        <v>40</v>
      </c>
      <c r="F63" s="436">
        <v>40</v>
      </c>
      <c r="G63" s="436">
        <v>40</v>
      </c>
    </row>
    <row r="64" spans="1:7" ht="39.75" customHeight="1">
      <c r="A64" s="437" t="s">
        <v>491</v>
      </c>
      <c r="B64" s="436" t="s">
        <v>492</v>
      </c>
      <c r="C64" s="436">
        <v>70</v>
      </c>
      <c r="D64" s="436">
        <v>60</v>
      </c>
      <c r="E64" s="436">
        <v>60</v>
      </c>
      <c r="F64" s="436">
        <v>60</v>
      </c>
      <c r="G64" s="436">
        <v>60</v>
      </c>
    </row>
    <row r="65" spans="1:6" ht="18.75" customHeight="1">
      <c r="A65" s="574"/>
      <c r="B65" s="575"/>
      <c r="C65" s="575"/>
      <c r="D65" s="576"/>
      <c r="E65" s="576"/>
      <c r="F65" s="577"/>
    </row>
    <row r="66" spans="1:7" ht="36.75" customHeight="1">
      <c r="A66" s="578" t="s">
        <v>55</v>
      </c>
      <c r="B66" s="578" t="s">
        <v>31</v>
      </c>
      <c r="C66" s="38" t="s">
        <v>42</v>
      </c>
      <c r="D66" s="256" t="s">
        <v>43</v>
      </c>
      <c r="E66" s="429" t="s">
        <v>44</v>
      </c>
      <c r="F66" s="430"/>
      <c r="G66" s="430"/>
    </row>
    <row r="67" spans="1:7" ht="18" customHeight="1">
      <c r="A67" s="578"/>
      <c r="B67" s="578"/>
      <c r="C67" s="38" t="s">
        <v>45</v>
      </c>
      <c r="D67" s="38" t="s">
        <v>46</v>
      </c>
      <c r="E67" s="259" t="s">
        <v>35</v>
      </c>
      <c r="F67" s="260" t="s">
        <v>36</v>
      </c>
      <c r="G67" s="429" t="s">
        <v>37</v>
      </c>
    </row>
    <row r="68" spans="1:7" ht="42.75" customHeight="1">
      <c r="A68" s="253" t="s">
        <v>49</v>
      </c>
      <c r="B68" s="36" t="s">
        <v>48</v>
      </c>
      <c r="C68" s="56">
        <v>76748</v>
      </c>
      <c r="D68" s="56">
        <v>78463</v>
      </c>
      <c r="E68" s="56">
        <v>85419.5</v>
      </c>
      <c r="F68" s="257">
        <v>79493</v>
      </c>
      <c r="G68" s="438">
        <v>80339</v>
      </c>
    </row>
    <row r="69" spans="1:7" ht="1.5" customHeight="1" hidden="1">
      <c r="A69" s="55" t="s">
        <v>49</v>
      </c>
      <c r="B69" s="38" t="s">
        <v>48</v>
      </c>
      <c r="C69" s="40">
        <v>155243.1</v>
      </c>
      <c r="D69" s="56">
        <v>160982.2</v>
      </c>
      <c r="E69" s="56">
        <f>166536+133.6</f>
        <v>166669.6</v>
      </c>
      <c r="F69" s="257">
        <v>170745</v>
      </c>
      <c r="G69" s="247">
        <v>175143</v>
      </c>
    </row>
    <row r="70" spans="1:7" ht="31.5" customHeight="1">
      <c r="A70" s="41" t="s">
        <v>58</v>
      </c>
      <c r="B70" s="36" t="s">
        <v>48</v>
      </c>
      <c r="C70" s="42">
        <f>C68</f>
        <v>76748</v>
      </c>
      <c r="D70" s="42">
        <f>D68</f>
        <v>78463</v>
      </c>
      <c r="E70" s="42">
        <f>E68</f>
        <v>85419.5</v>
      </c>
      <c r="F70" s="258">
        <f>F68</f>
        <v>79493</v>
      </c>
      <c r="G70" s="439">
        <f>G68</f>
        <v>80339</v>
      </c>
    </row>
    <row r="71" spans="1:7" s="156" customFormat="1" ht="23.25" customHeight="1">
      <c r="A71" s="361"/>
      <c r="B71" s="361"/>
      <c r="C71" s="111"/>
      <c r="D71" s="111"/>
      <c r="E71" s="111"/>
      <c r="F71" s="432"/>
      <c r="G71" s="432"/>
    </row>
    <row r="72" ht="33" customHeight="1"/>
    <row r="73" ht="24.75" customHeight="1"/>
    <row r="74" ht="66.75" customHeight="1"/>
    <row r="75" ht="6" customHeight="1"/>
    <row r="82" ht="38.25" customHeight="1"/>
    <row r="83" ht="42.75" customHeight="1"/>
  </sheetData>
  <sheetProtection/>
  <mergeCells count="44">
    <mergeCell ref="A55:G55"/>
    <mergeCell ref="A24:G24"/>
    <mergeCell ref="A26:A27"/>
    <mergeCell ref="B26:B27"/>
    <mergeCell ref="A59:A60"/>
    <mergeCell ref="B59:B60"/>
    <mergeCell ref="A33:G33"/>
    <mergeCell ref="A48:G48"/>
    <mergeCell ref="A25:E25"/>
    <mergeCell ref="A57:G57"/>
    <mergeCell ref="A65:F65"/>
    <mergeCell ref="A66:A67"/>
    <mergeCell ref="A44:G44"/>
    <mergeCell ref="C26:C27"/>
    <mergeCell ref="D26:D27"/>
    <mergeCell ref="E34:G34"/>
    <mergeCell ref="A34:A35"/>
    <mergeCell ref="E49:G49"/>
    <mergeCell ref="A56:E56"/>
    <mergeCell ref="B66:B67"/>
    <mergeCell ref="A53:E53"/>
    <mergeCell ref="A49:A50"/>
    <mergeCell ref="A32:G32"/>
    <mergeCell ref="A20:E20"/>
    <mergeCell ref="A14:G14"/>
    <mergeCell ref="A17:G17"/>
    <mergeCell ref="A16:E16"/>
    <mergeCell ref="D45:D46"/>
    <mergeCell ref="E59:G59"/>
    <mergeCell ref="C59:C60"/>
    <mergeCell ref="D59:D60"/>
    <mergeCell ref="A54:F54"/>
    <mergeCell ref="C45:C46"/>
    <mergeCell ref="A21:G21"/>
    <mergeCell ref="A42:G42"/>
    <mergeCell ref="A40:G40"/>
    <mergeCell ref="B49:B50"/>
    <mergeCell ref="E45:G45"/>
    <mergeCell ref="A11:G11"/>
    <mergeCell ref="A12:G12"/>
    <mergeCell ref="A13:G13"/>
    <mergeCell ref="A18:G18"/>
    <mergeCell ref="E26:G26"/>
    <mergeCell ref="B34:B35"/>
  </mergeCells>
  <printOptions/>
  <pageMargins left="0.4330708661417323" right="0.35433070866141736" top="0.35433070866141736" bottom="0.35433070866141736" header="0.3937007874015748"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V72"/>
  <sheetViews>
    <sheetView view="pageBreakPreview" zoomScaleNormal="75" zoomScaleSheetLayoutView="100" zoomScalePageLayoutView="0" workbookViewId="0" topLeftCell="A23">
      <selection activeCell="A34" sqref="A34"/>
    </sheetView>
  </sheetViews>
  <sheetFormatPr defaultColWidth="9.57421875" defaultRowHeight="12.75"/>
  <cols>
    <col min="1" max="1" width="45.57421875" style="198" customWidth="1"/>
    <col min="2" max="2" width="20.421875" style="198" customWidth="1"/>
    <col min="3" max="3" width="14.7109375" style="143" customWidth="1"/>
    <col min="4" max="4" width="17.00390625" style="143" customWidth="1"/>
    <col min="5" max="5" width="16.00390625" style="143" customWidth="1"/>
    <col min="6" max="6" width="14.7109375" style="143" customWidth="1"/>
    <col min="7" max="7" width="14.57421875" style="143" customWidth="1"/>
    <col min="8" max="8" width="34.421875" style="143" customWidth="1"/>
    <col min="9" max="9" width="11.57421875" style="201" customWidth="1"/>
    <col min="10" max="10" width="11.7109375" style="143" customWidth="1"/>
    <col min="11" max="12" width="13.8515625" style="143" customWidth="1"/>
    <col min="13" max="13" width="14.421875" style="143" customWidth="1"/>
    <col min="14" max="16384" width="9.57421875" style="143" customWidth="1"/>
  </cols>
  <sheetData>
    <row r="1" s="93" customFormat="1" ht="15.75">
      <c r="D1" s="93" t="s">
        <v>105</v>
      </c>
    </row>
    <row r="2" s="93" customFormat="1" ht="15.75">
      <c r="D2" s="93" t="s">
        <v>16</v>
      </c>
    </row>
    <row r="3" s="93" customFormat="1" ht="15.75">
      <c r="D3" s="93" t="s">
        <v>17</v>
      </c>
    </row>
    <row r="4" spans="4:7" s="93" customFormat="1" ht="15" customHeight="1">
      <c r="D4" s="541" t="s">
        <v>479</v>
      </c>
      <c r="E4" s="541"/>
      <c r="F4" s="541"/>
      <c r="G4" s="541"/>
    </row>
    <row r="5" ht="12.75"/>
    <row r="6" spans="1:7" ht="15.75">
      <c r="A6" s="412"/>
      <c r="B6" s="412"/>
      <c r="C6" s="412"/>
      <c r="D6" s="542" t="s">
        <v>15</v>
      </c>
      <c r="E6" s="542"/>
      <c r="F6" s="542"/>
      <c r="G6" s="542"/>
    </row>
    <row r="7" spans="1:7" ht="15.75">
      <c r="A7" s="412"/>
      <c r="B7" s="412"/>
      <c r="C7" s="412"/>
      <c r="D7" s="93" t="s">
        <v>411</v>
      </c>
      <c r="E7" s="93"/>
      <c r="F7" s="93"/>
      <c r="G7" s="93"/>
    </row>
    <row r="8" spans="1:7" ht="15.75">
      <c r="A8" s="412"/>
      <c r="B8" s="412"/>
      <c r="C8" s="412"/>
      <c r="D8" s="93" t="s">
        <v>412</v>
      </c>
      <c r="E8" s="93"/>
      <c r="F8" s="93"/>
      <c r="G8" s="93"/>
    </row>
    <row r="9" spans="1:7" ht="15.75">
      <c r="A9" s="412"/>
      <c r="B9" s="412"/>
      <c r="C9" s="412"/>
      <c r="D9" s="542" t="s">
        <v>426</v>
      </c>
      <c r="E9" s="542"/>
      <c r="F9" s="542"/>
      <c r="G9" s="542"/>
    </row>
    <row r="10" spans="1:9" s="195" customFormat="1" ht="15.75">
      <c r="A10" s="93"/>
      <c r="B10" s="93"/>
      <c r="C10" s="93"/>
      <c r="D10" s="93"/>
      <c r="E10" s="93"/>
      <c r="F10" s="93"/>
      <c r="G10" s="93"/>
      <c r="I10" s="197"/>
    </row>
    <row r="11" spans="4:7" s="93" customFormat="1" ht="15.75">
      <c r="D11" s="63"/>
      <c r="E11" s="63"/>
      <c r="F11" s="199"/>
      <c r="G11" s="63"/>
    </row>
    <row r="12" spans="1:8" ht="15.75">
      <c r="A12" s="593" t="s">
        <v>18</v>
      </c>
      <c r="B12" s="593"/>
      <c r="C12" s="593"/>
      <c r="D12" s="593"/>
      <c r="E12" s="593"/>
      <c r="F12" s="593"/>
      <c r="G12" s="593"/>
      <c r="H12" s="200"/>
    </row>
    <row r="13" spans="1:9" s="101" customFormat="1" ht="15.75">
      <c r="A13" s="594" t="s">
        <v>19</v>
      </c>
      <c r="B13" s="594"/>
      <c r="C13" s="594"/>
      <c r="D13" s="594"/>
      <c r="E13" s="594"/>
      <c r="F13" s="594"/>
      <c r="G13" s="594"/>
      <c r="H13" s="202"/>
      <c r="I13" s="151"/>
    </row>
    <row r="14" spans="1:9" s="101" customFormat="1" ht="15.75">
      <c r="A14" s="595" t="s">
        <v>20</v>
      </c>
      <c r="B14" s="595"/>
      <c r="C14" s="595"/>
      <c r="D14" s="595"/>
      <c r="E14" s="595"/>
      <c r="F14" s="595"/>
      <c r="G14" s="595"/>
      <c r="H14" s="92"/>
      <c r="I14" s="151"/>
    </row>
    <row r="15" spans="1:8" ht="15.75">
      <c r="A15" s="593" t="s">
        <v>21</v>
      </c>
      <c r="B15" s="593"/>
      <c r="C15" s="593"/>
      <c r="D15" s="593"/>
      <c r="E15" s="593"/>
      <c r="F15" s="593"/>
      <c r="G15" s="593"/>
      <c r="H15" s="200"/>
    </row>
    <row r="16" spans="1:8" ht="15.75">
      <c r="A16" s="167"/>
      <c r="B16" s="167"/>
      <c r="C16" s="101"/>
      <c r="D16" s="101"/>
      <c r="E16" s="101"/>
      <c r="F16" s="101"/>
      <c r="G16" s="101"/>
      <c r="H16" s="101"/>
    </row>
    <row r="17" spans="1:8" ht="15.75">
      <c r="A17" s="586" t="s">
        <v>104</v>
      </c>
      <c r="B17" s="586"/>
      <c r="C17" s="586"/>
      <c r="D17" s="586"/>
      <c r="E17" s="586"/>
      <c r="F17" s="586"/>
      <c r="G17" s="586"/>
      <c r="H17" s="167"/>
    </row>
    <row r="18" spans="1:9" s="101" customFormat="1" ht="16.5" customHeight="1">
      <c r="A18" s="586" t="s">
        <v>103</v>
      </c>
      <c r="B18" s="586"/>
      <c r="C18" s="586"/>
      <c r="D18" s="586"/>
      <c r="E18" s="586"/>
      <c r="F18" s="586"/>
      <c r="G18" s="586"/>
      <c r="I18" s="151"/>
    </row>
    <row r="19" spans="1:12" s="101" customFormat="1" ht="84.75" customHeight="1">
      <c r="A19" s="586" t="s">
        <v>493</v>
      </c>
      <c r="B19" s="586"/>
      <c r="C19" s="586"/>
      <c r="D19" s="586"/>
      <c r="E19" s="586"/>
      <c r="F19" s="586"/>
      <c r="G19" s="586"/>
      <c r="H19" s="203"/>
      <c r="I19" s="204"/>
      <c r="J19" s="205"/>
      <c r="K19" s="205"/>
      <c r="L19" s="205"/>
    </row>
    <row r="20" spans="1:7" s="92" customFormat="1" ht="15" customHeight="1">
      <c r="A20" s="100" t="s">
        <v>102</v>
      </c>
      <c r="B20" s="101"/>
      <c r="C20" s="101"/>
      <c r="D20" s="101"/>
      <c r="E20" s="101"/>
      <c r="F20" s="101"/>
      <c r="G20" s="101"/>
    </row>
    <row r="21" spans="1:7" s="92" customFormat="1" ht="16.5" customHeight="1">
      <c r="A21" s="548" t="s">
        <v>101</v>
      </c>
      <c r="B21" s="548"/>
      <c r="C21" s="548"/>
      <c r="D21" s="548"/>
      <c r="E21" s="548"/>
      <c r="F21" s="548"/>
      <c r="G21" s="548"/>
    </row>
    <row r="22" spans="1:7" s="92" customFormat="1" ht="15.75">
      <c r="A22" s="548" t="s">
        <v>8</v>
      </c>
      <c r="B22" s="548"/>
      <c r="C22" s="548"/>
      <c r="D22" s="548"/>
      <c r="E22" s="548"/>
      <c r="F22" s="548"/>
      <c r="G22" s="548"/>
    </row>
    <row r="23" s="92" customFormat="1" ht="15.75">
      <c r="A23" s="93" t="s">
        <v>27</v>
      </c>
    </row>
    <row r="24" spans="1:7" s="92" customFormat="1" ht="15.75" customHeight="1">
      <c r="A24" s="588" t="s">
        <v>261</v>
      </c>
      <c r="B24" s="588"/>
      <c r="C24" s="588"/>
      <c r="D24" s="588"/>
      <c r="E24" s="588"/>
      <c r="F24" s="588"/>
      <c r="G24" s="588"/>
    </row>
    <row r="25" spans="1:12" ht="54.75" customHeight="1">
      <c r="A25" s="596" t="s">
        <v>494</v>
      </c>
      <c r="B25" s="596"/>
      <c r="C25" s="596"/>
      <c r="D25" s="596"/>
      <c r="E25" s="596"/>
      <c r="F25" s="596"/>
      <c r="G25" s="596"/>
      <c r="H25" s="167"/>
      <c r="I25" s="141"/>
      <c r="J25" s="142"/>
      <c r="K25" s="142"/>
      <c r="L25" s="142"/>
    </row>
    <row r="26" spans="1:7" s="92" customFormat="1" ht="19.5" customHeight="1">
      <c r="A26" s="100" t="s">
        <v>29</v>
      </c>
      <c r="B26" s="99"/>
      <c r="C26" s="99"/>
      <c r="D26" s="99"/>
      <c r="E26" s="99"/>
      <c r="F26" s="99"/>
      <c r="G26" s="99"/>
    </row>
    <row r="27" spans="1:7" s="92" customFormat="1" ht="21" customHeight="1">
      <c r="A27" s="587" t="s">
        <v>99</v>
      </c>
      <c r="B27" s="587" t="s">
        <v>31</v>
      </c>
      <c r="C27" s="587" t="s">
        <v>32</v>
      </c>
      <c r="D27" s="587" t="s">
        <v>33</v>
      </c>
      <c r="E27" s="587" t="s">
        <v>34</v>
      </c>
      <c r="F27" s="587"/>
      <c r="G27" s="587"/>
    </row>
    <row r="28" spans="1:7" s="92" customFormat="1" ht="23.25" customHeight="1">
      <c r="A28" s="587"/>
      <c r="B28" s="587"/>
      <c r="C28" s="587"/>
      <c r="D28" s="587"/>
      <c r="E28" s="91" t="s">
        <v>35</v>
      </c>
      <c r="F28" s="91" t="s">
        <v>36</v>
      </c>
      <c r="G28" s="91" t="s">
        <v>37</v>
      </c>
    </row>
    <row r="29" spans="1:7" s="92" customFormat="1" ht="31.5">
      <c r="A29" s="97" t="s">
        <v>98</v>
      </c>
      <c r="B29" s="91" t="s">
        <v>65</v>
      </c>
      <c r="C29" s="98">
        <v>20</v>
      </c>
      <c r="D29" s="98">
        <v>21</v>
      </c>
      <c r="E29" s="98">
        <v>22</v>
      </c>
      <c r="F29" s="98">
        <v>23</v>
      </c>
      <c r="G29" s="98">
        <v>24</v>
      </c>
    </row>
    <row r="30" spans="1:7" s="92" customFormat="1" ht="31.5">
      <c r="A30" s="97" t="s">
        <v>97</v>
      </c>
      <c r="B30" s="91" t="s">
        <v>65</v>
      </c>
      <c r="C30" s="98">
        <v>1387</v>
      </c>
      <c r="D30" s="98">
        <v>1420</v>
      </c>
      <c r="E30" s="98">
        <v>1440</v>
      </c>
      <c r="F30" s="98">
        <v>1500</v>
      </c>
      <c r="G30" s="98">
        <v>1510</v>
      </c>
    </row>
    <row r="31" spans="1:7" s="92" customFormat="1" ht="31.5">
      <c r="A31" s="97" t="s">
        <v>96</v>
      </c>
      <c r="B31" s="91" t="s">
        <v>65</v>
      </c>
      <c r="C31" s="91">
        <v>3</v>
      </c>
      <c r="D31" s="91">
        <v>3</v>
      </c>
      <c r="E31" s="238">
        <v>4</v>
      </c>
      <c r="F31" s="91">
        <v>3</v>
      </c>
      <c r="G31" s="91">
        <v>3</v>
      </c>
    </row>
    <row r="32" spans="1:12" ht="15.75">
      <c r="A32" s="96"/>
      <c r="B32" s="552"/>
      <c r="C32" s="552"/>
      <c r="D32" s="552"/>
      <c r="E32" s="552"/>
      <c r="F32" s="552"/>
      <c r="G32" s="552"/>
      <c r="H32" s="552"/>
      <c r="I32" s="141"/>
      <c r="J32" s="142"/>
      <c r="K32" s="142"/>
      <c r="L32" s="142"/>
    </row>
    <row r="33" spans="1:8" ht="39.75" customHeight="1">
      <c r="A33" s="589" t="s">
        <v>89</v>
      </c>
      <c r="B33" s="589"/>
      <c r="C33" s="589"/>
      <c r="D33" s="589"/>
      <c r="E33" s="589"/>
      <c r="F33" s="589"/>
      <c r="G33" s="589"/>
      <c r="H33" s="167"/>
    </row>
    <row r="34" spans="1:9" ht="25.5" customHeight="1">
      <c r="A34" s="592" t="s">
        <v>40</v>
      </c>
      <c r="B34" s="592"/>
      <c r="C34" s="592"/>
      <c r="D34" s="592"/>
      <c r="E34" s="592"/>
      <c r="F34" s="592"/>
      <c r="G34" s="592"/>
      <c r="H34" s="201"/>
      <c r="I34" s="143"/>
    </row>
    <row r="35" spans="1:9" ht="31.5" customHeight="1">
      <c r="A35" s="587" t="s">
        <v>41</v>
      </c>
      <c r="B35" s="587" t="s">
        <v>31</v>
      </c>
      <c r="C35" s="91" t="s">
        <v>42</v>
      </c>
      <c r="D35" s="91" t="s">
        <v>43</v>
      </c>
      <c r="E35" s="587" t="s">
        <v>44</v>
      </c>
      <c r="F35" s="587"/>
      <c r="G35" s="587"/>
      <c r="H35" s="201"/>
      <c r="I35" s="143"/>
    </row>
    <row r="36" spans="1:9" ht="17.25" customHeight="1">
      <c r="A36" s="587"/>
      <c r="B36" s="587"/>
      <c r="C36" s="206" t="s">
        <v>45</v>
      </c>
      <c r="D36" s="206" t="s">
        <v>46</v>
      </c>
      <c r="E36" s="206" t="s">
        <v>35</v>
      </c>
      <c r="F36" s="206" t="s">
        <v>36</v>
      </c>
      <c r="G36" s="206" t="s">
        <v>37</v>
      </c>
      <c r="H36" s="201"/>
      <c r="I36" s="143"/>
    </row>
    <row r="37" spans="1:9" ht="33" customHeight="1">
      <c r="A37" s="207" t="s">
        <v>47</v>
      </c>
      <c r="B37" s="91" t="s">
        <v>48</v>
      </c>
      <c r="C37" s="78">
        <f>C54</f>
        <v>3347</v>
      </c>
      <c r="D37" s="78">
        <f>D54</f>
        <v>0</v>
      </c>
      <c r="E37" s="78">
        <f>E54</f>
        <v>14380</v>
      </c>
      <c r="F37" s="78">
        <f>F54</f>
        <v>0</v>
      </c>
      <c r="G37" s="78">
        <f>G54</f>
        <v>0</v>
      </c>
      <c r="H37" s="201"/>
      <c r="I37" s="143"/>
    </row>
    <row r="38" spans="1:9" ht="33" customHeight="1">
      <c r="A38" s="207" t="s">
        <v>49</v>
      </c>
      <c r="B38" s="91" t="s">
        <v>48</v>
      </c>
      <c r="C38" s="78">
        <f>C72</f>
        <v>102482</v>
      </c>
      <c r="D38" s="78">
        <f>D72</f>
        <v>105200</v>
      </c>
      <c r="E38" s="78">
        <f>E72</f>
        <v>105206</v>
      </c>
      <c r="F38" s="78">
        <f>F72</f>
        <v>110207</v>
      </c>
      <c r="G38" s="78">
        <f>G72</f>
        <v>112829</v>
      </c>
      <c r="H38" s="201"/>
      <c r="I38" s="143"/>
    </row>
    <row r="39" spans="1:9" ht="30" customHeight="1">
      <c r="A39" s="208" t="s">
        <v>50</v>
      </c>
      <c r="B39" s="164" t="s">
        <v>48</v>
      </c>
      <c r="C39" s="209">
        <f>SUM(C37:C38)</f>
        <v>105829</v>
      </c>
      <c r="D39" s="209">
        <f>SUM(D37:D38)</f>
        <v>105200</v>
      </c>
      <c r="E39" s="209">
        <f>SUM(E37:E38)</f>
        <v>119586</v>
      </c>
      <c r="F39" s="209">
        <f>SUM(F37:F38)</f>
        <v>110207</v>
      </c>
      <c r="G39" s="209">
        <f>SUM(G37:G38)</f>
        <v>112829</v>
      </c>
      <c r="H39" s="210"/>
      <c r="I39" s="143"/>
    </row>
    <row r="40" spans="1:9" s="101" customFormat="1" ht="18" customHeight="1">
      <c r="A40" s="591" t="s">
        <v>95</v>
      </c>
      <c r="B40" s="591"/>
      <c r="C40" s="591"/>
      <c r="D40" s="591"/>
      <c r="E40" s="591"/>
      <c r="F40" s="591"/>
      <c r="G40" s="591"/>
      <c r="H40" s="203"/>
      <c r="I40" s="151"/>
    </row>
    <row r="41" spans="1:7" s="92" customFormat="1" ht="15" customHeight="1">
      <c r="A41" s="94" t="s">
        <v>94</v>
      </c>
      <c r="B41" s="99"/>
      <c r="C41" s="99"/>
      <c r="D41" s="99"/>
      <c r="E41" s="99"/>
      <c r="F41" s="99"/>
      <c r="G41" s="99"/>
    </row>
    <row r="42" spans="1:7" s="92" customFormat="1" ht="27.75" customHeight="1">
      <c r="A42" s="588" t="s">
        <v>9</v>
      </c>
      <c r="B42" s="588"/>
      <c r="C42" s="588"/>
      <c r="D42" s="588"/>
      <c r="E42" s="588"/>
      <c r="F42" s="588"/>
      <c r="G42" s="588"/>
    </row>
    <row r="43" spans="1:7" s="92" customFormat="1" ht="18.75" customHeight="1">
      <c r="A43" s="541" t="s">
        <v>248</v>
      </c>
      <c r="B43" s="541"/>
      <c r="C43" s="541"/>
      <c r="D43" s="541"/>
      <c r="E43" s="541"/>
      <c r="F43" s="541"/>
      <c r="G43" s="541"/>
    </row>
    <row r="44" spans="1:8" ht="48" customHeight="1">
      <c r="A44" s="589" t="s">
        <v>191</v>
      </c>
      <c r="B44" s="589"/>
      <c r="C44" s="589"/>
      <c r="D44" s="589"/>
      <c r="E44" s="589"/>
      <c r="F44" s="589"/>
      <c r="G44" s="589"/>
      <c r="H44" s="167"/>
    </row>
    <row r="45" spans="1:9" ht="38.25" customHeight="1" hidden="1">
      <c r="A45" s="590" t="s">
        <v>54</v>
      </c>
      <c r="B45" s="587" t="s">
        <v>31</v>
      </c>
      <c r="C45" s="91" t="s">
        <v>42</v>
      </c>
      <c r="D45" s="91" t="s">
        <v>43</v>
      </c>
      <c r="E45" s="587" t="s">
        <v>44</v>
      </c>
      <c r="F45" s="587"/>
      <c r="G45" s="587"/>
      <c r="H45" s="201"/>
      <c r="I45" s="143"/>
    </row>
    <row r="46" spans="1:9" ht="17.25" customHeight="1" hidden="1">
      <c r="A46" s="590"/>
      <c r="B46" s="590"/>
      <c r="C46" s="91" t="s">
        <v>45</v>
      </c>
      <c r="D46" s="91" t="s">
        <v>46</v>
      </c>
      <c r="E46" s="91" t="s">
        <v>35</v>
      </c>
      <c r="F46" s="91" t="s">
        <v>36</v>
      </c>
      <c r="G46" s="91" t="s">
        <v>37</v>
      </c>
      <c r="H46" s="201"/>
      <c r="I46" s="143"/>
    </row>
    <row r="47" spans="1:9" ht="29.25" customHeight="1" hidden="1">
      <c r="A47" s="211"/>
      <c r="B47" s="91"/>
      <c r="C47" s="98"/>
      <c r="D47" s="98"/>
      <c r="E47" s="91"/>
      <c r="F47" s="91"/>
      <c r="G47" s="91"/>
      <c r="H47" s="201"/>
      <c r="I47" s="143"/>
    </row>
    <row r="48" spans="1:13" ht="15" customHeight="1">
      <c r="A48" s="212"/>
      <c r="B48" s="212"/>
      <c r="C48" s="212"/>
      <c r="D48" s="212"/>
      <c r="E48" s="212"/>
      <c r="F48" s="212"/>
      <c r="G48" s="212"/>
      <c r="H48" s="213"/>
      <c r="J48" s="142"/>
      <c r="K48" s="142"/>
      <c r="L48" s="142"/>
      <c r="M48" s="142"/>
    </row>
    <row r="49" spans="1:9" ht="31.5" customHeight="1">
      <c r="A49" s="587" t="s">
        <v>55</v>
      </c>
      <c r="B49" s="587" t="s">
        <v>31</v>
      </c>
      <c r="C49" s="91" t="s">
        <v>42</v>
      </c>
      <c r="D49" s="91" t="s">
        <v>43</v>
      </c>
      <c r="E49" s="587" t="s">
        <v>44</v>
      </c>
      <c r="F49" s="587"/>
      <c r="G49" s="587"/>
      <c r="H49" s="201"/>
      <c r="I49" s="143"/>
    </row>
    <row r="50" spans="1:9" ht="25.5" customHeight="1">
      <c r="A50" s="587"/>
      <c r="B50" s="587"/>
      <c r="C50" s="91" t="s">
        <v>45</v>
      </c>
      <c r="D50" s="91" t="s">
        <v>46</v>
      </c>
      <c r="E50" s="91" t="s">
        <v>35</v>
      </c>
      <c r="F50" s="91" t="s">
        <v>36</v>
      </c>
      <c r="G50" s="91" t="s">
        <v>37</v>
      </c>
      <c r="H50" s="201"/>
      <c r="I50" s="143"/>
    </row>
    <row r="51" spans="1:9" ht="30">
      <c r="A51" s="214" t="s">
        <v>189</v>
      </c>
      <c r="B51" s="91" t="s">
        <v>48</v>
      </c>
      <c r="C51" s="78">
        <v>3347</v>
      </c>
      <c r="D51" s="78">
        <v>0</v>
      </c>
      <c r="E51" s="78">
        <v>14380</v>
      </c>
      <c r="F51" s="78">
        <v>0</v>
      </c>
      <c r="G51" s="78">
        <v>0</v>
      </c>
      <c r="H51" s="201"/>
      <c r="I51" s="143"/>
    </row>
    <row r="52" spans="1:8" s="101" customFormat="1" ht="20.25" customHeight="1">
      <c r="A52" s="215" t="s">
        <v>64</v>
      </c>
      <c r="B52" s="91" t="s">
        <v>48</v>
      </c>
      <c r="C52" s="78">
        <v>0</v>
      </c>
      <c r="D52" s="78">
        <v>0</v>
      </c>
      <c r="E52" s="78">
        <v>14380</v>
      </c>
      <c r="F52" s="78">
        <v>0</v>
      </c>
      <c r="G52" s="78">
        <v>0</v>
      </c>
      <c r="H52" s="151"/>
    </row>
    <row r="53" spans="1:8" s="101" customFormat="1" ht="20.25" customHeight="1">
      <c r="A53" s="215" t="s">
        <v>205</v>
      </c>
      <c r="B53" s="91" t="s">
        <v>48</v>
      </c>
      <c r="C53" s="78">
        <v>0</v>
      </c>
      <c r="D53" s="78">
        <v>0</v>
      </c>
      <c r="E53" s="78">
        <v>0</v>
      </c>
      <c r="F53" s="78">
        <v>0</v>
      </c>
      <c r="G53" s="78">
        <v>0</v>
      </c>
      <c r="H53" s="151"/>
    </row>
    <row r="54" spans="1:12" ht="30.75" customHeight="1">
      <c r="A54" s="208" t="s">
        <v>58</v>
      </c>
      <c r="B54" s="164" t="s">
        <v>48</v>
      </c>
      <c r="C54" s="209">
        <v>3347</v>
      </c>
      <c r="D54" s="209">
        <v>0</v>
      </c>
      <c r="E54" s="209">
        <v>14380</v>
      </c>
      <c r="F54" s="209">
        <v>0</v>
      </c>
      <c r="G54" s="209">
        <v>0</v>
      </c>
      <c r="H54" s="201"/>
      <c r="I54" s="143"/>
      <c r="J54" s="216"/>
      <c r="K54" s="216"/>
      <c r="L54" s="216"/>
    </row>
    <row r="55" spans="1:12" ht="15.75" customHeight="1">
      <c r="A55" s="203"/>
      <c r="B55" s="217"/>
      <c r="C55" s="218"/>
      <c r="D55" s="218"/>
      <c r="E55" s="218"/>
      <c r="F55" s="218"/>
      <c r="G55" s="218"/>
      <c r="H55" s="201"/>
      <c r="I55" s="143"/>
      <c r="J55" s="216"/>
      <c r="K55" s="216"/>
      <c r="L55" s="216"/>
    </row>
    <row r="56" spans="1:14" s="101" customFormat="1" ht="15.75" customHeight="1">
      <c r="A56" s="586" t="s">
        <v>92</v>
      </c>
      <c r="B56" s="586"/>
      <c r="C56" s="586"/>
      <c r="D56" s="586"/>
      <c r="E56" s="586"/>
      <c r="F56" s="586"/>
      <c r="G56" s="586"/>
      <c r="H56" s="552"/>
      <c r="I56" s="552"/>
      <c r="J56" s="552"/>
      <c r="K56" s="552"/>
      <c r="L56" s="552"/>
      <c r="M56" s="552"/>
      <c r="N56" s="552"/>
    </row>
    <row r="57" spans="1:14" s="101" customFormat="1" ht="21" customHeight="1">
      <c r="A57" s="586" t="s">
        <v>190</v>
      </c>
      <c r="B57" s="586"/>
      <c r="C57" s="586"/>
      <c r="D57" s="586"/>
      <c r="E57" s="586"/>
      <c r="F57" s="586"/>
      <c r="G57" s="586"/>
      <c r="H57" s="552"/>
      <c r="I57" s="552"/>
      <c r="J57" s="552"/>
      <c r="K57" s="552"/>
      <c r="L57" s="552"/>
      <c r="M57" s="552"/>
      <c r="N57" s="552"/>
    </row>
    <row r="58" spans="1:14" s="101" customFormat="1" ht="18.75" customHeight="1">
      <c r="A58" s="588" t="s">
        <v>91</v>
      </c>
      <c r="B58" s="588"/>
      <c r="C58" s="588"/>
      <c r="D58" s="588"/>
      <c r="E58" s="588"/>
      <c r="F58" s="588"/>
      <c r="G58" s="588"/>
      <c r="H58" s="552"/>
      <c r="I58" s="552"/>
      <c r="J58" s="552"/>
      <c r="K58" s="552"/>
      <c r="L58" s="552"/>
      <c r="M58" s="552"/>
      <c r="N58" s="552"/>
    </row>
    <row r="59" spans="1:14" s="101" customFormat="1" ht="18.75" customHeight="1">
      <c r="A59" s="588" t="s">
        <v>90</v>
      </c>
      <c r="B59" s="588"/>
      <c r="C59" s="588"/>
      <c r="D59" s="588"/>
      <c r="E59" s="588"/>
      <c r="F59" s="588"/>
      <c r="G59" s="588"/>
      <c r="H59" s="552"/>
      <c r="I59" s="552"/>
      <c r="J59" s="552"/>
      <c r="K59" s="552"/>
      <c r="L59" s="552"/>
      <c r="M59" s="552"/>
      <c r="N59" s="552"/>
    </row>
    <row r="60" spans="1:9" s="101" customFormat="1" ht="42.75" customHeight="1">
      <c r="A60" s="589" t="s">
        <v>191</v>
      </c>
      <c r="B60" s="589"/>
      <c r="C60" s="589"/>
      <c r="D60" s="589"/>
      <c r="E60" s="589"/>
      <c r="F60" s="589"/>
      <c r="G60" s="589"/>
      <c r="H60" s="167"/>
      <c r="I60" s="151"/>
    </row>
    <row r="61" spans="1:9" s="101" customFormat="1" ht="12.75" customHeight="1">
      <c r="A61" s="203"/>
      <c r="B61" s="167"/>
      <c r="C61" s="167"/>
      <c r="D61" s="167"/>
      <c r="E61" s="167"/>
      <c r="F61" s="167"/>
      <c r="G61" s="167"/>
      <c r="H61" s="167"/>
      <c r="I61" s="151"/>
    </row>
    <row r="62" spans="1:8" s="101" customFormat="1" ht="38.25" customHeight="1">
      <c r="A62" s="587" t="s">
        <v>54</v>
      </c>
      <c r="B62" s="587" t="s">
        <v>31</v>
      </c>
      <c r="C62" s="91" t="s">
        <v>42</v>
      </c>
      <c r="D62" s="91" t="s">
        <v>43</v>
      </c>
      <c r="E62" s="587" t="s">
        <v>44</v>
      </c>
      <c r="F62" s="587"/>
      <c r="G62" s="587"/>
      <c r="H62" s="151"/>
    </row>
    <row r="63" spans="1:8" s="101" customFormat="1" ht="15.75">
      <c r="A63" s="587"/>
      <c r="B63" s="587"/>
      <c r="C63" s="91" t="s">
        <v>45</v>
      </c>
      <c r="D63" s="91" t="s">
        <v>46</v>
      </c>
      <c r="E63" s="91" t="s">
        <v>35</v>
      </c>
      <c r="F63" s="91" t="s">
        <v>36</v>
      </c>
      <c r="G63" s="91" t="s">
        <v>37</v>
      </c>
      <c r="H63" s="151"/>
    </row>
    <row r="64" spans="1:8" s="101" customFormat="1" ht="31.5">
      <c r="A64" s="219" t="s">
        <v>88</v>
      </c>
      <c r="B64" s="91"/>
      <c r="C64" s="91"/>
      <c r="D64" s="91"/>
      <c r="E64" s="91"/>
      <c r="F64" s="91"/>
      <c r="G64" s="91"/>
      <c r="H64" s="151"/>
    </row>
    <row r="65" spans="1:8" s="101" customFormat="1" ht="18.75">
      <c r="A65" s="220" t="s">
        <v>87</v>
      </c>
      <c r="B65" s="91" t="s">
        <v>38</v>
      </c>
      <c r="C65" s="82">
        <v>21.1</v>
      </c>
      <c r="D65" s="82">
        <v>22</v>
      </c>
      <c r="E65" s="82">
        <v>18.6</v>
      </c>
      <c r="F65" s="83">
        <v>18.4</v>
      </c>
      <c r="G65" s="83">
        <v>18</v>
      </c>
      <c r="H65" s="151"/>
    </row>
    <row r="66" spans="1:8" s="101" customFormat="1" ht="18.75">
      <c r="A66" s="220" t="s">
        <v>86</v>
      </c>
      <c r="B66" s="91" t="s">
        <v>38</v>
      </c>
      <c r="C66" s="82">
        <v>17.6</v>
      </c>
      <c r="D66" s="82">
        <v>18</v>
      </c>
      <c r="E66" s="82">
        <v>17.8</v>
      </c>
      <c r="F66" s="83">
        <v>17.5</v>
      </c>
      <c r="G66" s="83">
        <v>17</v>
      </c>
      <c r="H66" s="151"/>
    </row>
    <row r="67" spans="1:9" ht="18.75">
      <c r="A67" s="221" t="s">
        <v>85</v>
      </c>
      <c r="B67" s="91" t="s">
        <v>38</v>
      </c>
      <c r="C67" s="82">
        <v>31.3</v>
      </c>
      <c r="D67" s="82">
        <v>33</v>
      </c>
      <c r="E67" s="82">
        <v>32.4</v>
      </c>
      <c r="F67" s="82">
        <v>32</v>
      </c>
      <c r="G67" s="82">
        <v>31</v>
      </c>
      <c r="H67" s="201"/>
      <c r="I67" s="143"/>
    </row>
    <row r="68" spans="1:9" s="101" customFormat="1" ht="15.75">
      <c r="A68" s="167"/>
      <c r="B68" s="167"/>
      <c r="C68" s="167"/>
      <c r="D68" s="167"/>
      <c r="E68" s="167"/>
      <c r="F68" s="167"/>
      <c r="G68" s="167"/>
      <c r="H68" s="167"/>
      <c r="I68" s="151"/>
    </row>
    <row r="69" spans="1:8" s="101" customFormat="1" ht="34.5" customHeight="1">
      <c r="A69" s="587" t="s">
        <v>55</v>
      </c>
      <c r="B69" s="587" t="s">
        <v>31</v>
      </c>
      <c r="C69" s="91" t="s">
        <v>42</v>
      </c>
      <c r="D69" s="91" t="s">
        <v>43</v>
      </c>
      <c r="E69" s="587" t="s">
        <v>44</v>
      </c>
      <c r="F69" s="587"/>
      <c r="G69" s="587"/>
      <c r="H69" s="151"/>
    </row>
    <row r="70" spans="1:8" s="101" customFormat="1" ht="15.75">
      <c r="A70" s="587"/>
      <c r="B70" s="587"/>
      <c r="C70" s="91" t="s">
        <v>45</v>
      </c>
      <c r="D70" s="91" t="s">
        <v>46</v>
      </c>
      <c r="E70" s="91" t="s">
        <v>35</v>
      </c>
      <c r="F70" s="91" t="s">
        <v>36</v>
      </c>
      <c r="G70" s="91" t="s">
        <v>37</v>
      </c>
      <c r="H70" s="151"/>
    </row>
    <row r="71" spans="1:256" s="101" customFormat="1" ht="24" customHeight="1">
      <c r="A71" s="222" t="s">
        <v>49</v>
      </c>
      <c r="B71" s="91" t="s">
        <v>48</v>
      </c>
      <c r="C71" s="78">
        <v>102482</v>
      </c>
      <c r="D71" s="78">
        <v>105200</v>
      </c>
      <c r="E71" s="78">
        <f>107698-2492</f>
        <v>105206</v>
      </c>
      <c r="F71" s="78">
        <v>110207</v>
      </c>
      <c r="G71" s="78">
        <v>112829</v>
      </c>
      <c r="H71" s="151"/>
      <c r="IV71" s="151"/>
    </row>
    <row r="72" spans="1:256" s="101" customFormat="1" ht="33.75" customHeight="1">
      <c r="A72" s="208" t="s">
        <v>58</v>
      </c>
      <c r="B72" s="164" t="s">
        <v>48</v>
      </c>
      <c r="C72" s="209">
        <v>102482</v>
      </c>
      <c r="D72" s="209">
        <v>105200</v>
      </c>
      <c r="E72" s="209">
        <f>E71</f>
        <v>105206</v>
      </c>
      <c r="F72" s="209">
        <v>110207</v>
      </c>
      <c r="G72" s="209">
        <v>112829</v>
      </c>
      <c r="H72" s="151"/>
      <c r="IV72" s="151"/>
    </row>
  </sheetData>
  <sheetProtection selectLockedCells="1" selectUnlockedCells="1"/>
  <mergeCells count="50">
    <mergeCell ref="D4:G4"/>
    <mergeCell ref="D6:G6"/>
    <mergeCell ref="D9:G9"/>
    <mergeCell ref="A15:G15"/>
    <mergeCell ref="A17:G17"/>
    <mergeCell ref="A18:G18"/>
    <mergeCell ref="A19:G19"/>
    <mergeCell ref="A12:G12"/>
    <mergeCell ref="A13:G13"/>
    <mergeCell ref="A14:G14"/>
    <mergeCell ref="C27:C28"/>
    <mergeCell ref="D27:D28"/>
    <mergeCell ref="A21:G21"/>
    <mergeCell ref="A22:G22"/>
    <mergeCell ref="A24:G24"/>
    <mergeCell ref="A25:G25"/>
    <mergeCell ref="E27:G27"/>
    <mergeCell ref="A27:A28"/>
    <mergeCell ref="B27:B28"/>
    <mergeCell ref="A40:G40"/>
    <mergeCell ref="B32:H32"/>
    <mergeCell ref="A33:G33"/>
    <mergeCell ref="A34:G34"/>
    <mergeCell ref="A35:A36"/>
    <mergeCell ref="B35:B36"/>
    <mergeCell ref="E35:G35"/>
    <mergeCell ref="A42:G42"/>
    <mergeCell ref="A44:G44"/>
    <mergeCell ref="A45:A46"/>
    <mergeCell ref="B45:B46"/>
    <mergeCell ref="E45:G45"/>
    <mergeCell ref="A43:G43"/>
    <mergeCell ref="E62:G62"/>
    <mergeCell ref="A49:A50"/>
    <mergeCell ref="B49:B50"/>
    <mergeCell ref="E49:G49"/>
    <mergeCell ref="A56:G56"/>
    <mergeCell ref="A60:G60"/>
    <mergeCell ref="A62:A63"/>
    <mergeCell ref="B62:B63"/>
    <mergeCell ref="H56:N56"/>
    <mergeCell ref="A57:G57"/>
    <mergeCell ref="H57:N57"/>
    <mergeCell ref="A69:A70"/>
    <mergeCell ref="B69:B70"/>
    <mergeCell ref="E69:G69"/>
    <mergeCell ref="A58:G58"/>
    <mergeCell ref="H58:N58"/>
    <mergeCell ref="A59:G59"/>
    <mergeCell ref="H59:N59"/>
  </mergeCells>
  <printOptions horizontalCentered="1"/>
  <pageMargins left="0.3937007874015748" right="0.3937007874015748" top="0.3937007874015748" bottom="0.3937007874015748" header="0.3937007874015748" footer="0.3937007874015748"/>
  <pageSetup horizontalDpi="300" verticalDpi="300" orientation="landscape" paperSize="77" scale="95" r:id="rId1"/>
  <rowBreaks count="1" manualBreakCount="1">
    <brk id="41" max="6" man="1"/>
  </rowBreaks>
</worksheet>
</file>

<file path=xl/worksheets/sheet7.xml><?xml version="1.0" encoding="utf-8"?>
<worksheet xmlns="http://schemas.openxmlformats.org/spreadsheetml/2006/main" xmlns:r="http://schemas.openxmlformats.org/officeDocument/2006/relationships">
  <dimension ref="A1:IQ70"/>
  <sheetViews>
    <sheetView view="pageBreakPreview" zoomScaleNormal="70" zoomScaleSheetLayoutView="100" zoomScalePageLayoutView="0" workbookViewId="0" topLeftCell="A10">
      <selection activeCell="A21" sqref="A21:G21"/>
    </sheetView>
  </sheetViews>
  <sheetFormatPr defaultColWidth="9.140625" defaultRowHeight="12.75"/>
  <cols>
    <col min="1" max="1" width="43.8515625" style="1" customWidth="1"/>
    <col min="2" max="2" width="19.57421875" style="1" customWidth="1"/>
    <col min="3" max="3" width="14.28125" style="2" customWidth="1"/>
    <col min="4" max="4" width="16.421875" style="2" customWidth="1"/>
    <col min="5" max="5" width="15.421875" style="2" customWidth="1"/>
    <col min="6" max="6" width="14.28125" style="2" customWidth="1"/>
    <col min="7" max="7" width="14.140625" style="2" customWidth="1"/>
    <col min="8" max="8" width="14.00390625" style="2" customWidth="1"/>
    <col min="9" max="16384" width="9.140625" style="2" customWidth="1"/>
  </cols>
  <sheetData>
    <row r="1" s="93" customFormat="1" ht="15.75">
      <c r="D1" s="93" t="s">
        <v>105</v>
      </c>
    </row>
    <row r="2" s="93" customFormat="1" ht="15.75">
      <c r="D2" s="93" t="s">
        <v>16</v>
      </c>
    </row>
    <row r="3" s="93" customFormat="1" ht="15.75">
      <c r="D3" s="93" t="s">
        <v>17</v>
      </c>
    </row>
    <row r="4" spans="4:7" s="93" customFormat="1" ht="15" customHeight="1">
      <c r="D4" s="541" t="s">
        <v>479</v>
      </c>
      <c r="E4" s="541"/>
      <c r="F4" s="541"/>
      <c r="G4" s="541"/>
    </row>
    <row r="5" ht="6.75" customHeight="1"/>
    <row r="6" spans="1:7" ht="15.75">
      <c r="A6" s="412"/>
      <c r="B6" s="412"/>
      <c r="C6" s="412"/>
      <c r="D6" s="542" t="s">
        <v>15</v>
      </c>
      <c r="E6" s="542"/>
      <c r="F6" s="542"/>
      <c r="G6" s="542"/>
    </row>
    <row r="7" spans="1:7" ht="15.75">
      <c r="A7" s="412"/>
      <c r="B7" s="412"/>
      <c r="C7" s="412"/>
      <c r="D7" s="93" t="s">
        <v>411</v>
      </c>
      <c r="E7" s="93"/>
      <c r="F7" s="93"/>
      <c r="G7" s="93"/>
    </row>
    <row r="8" spans="1:7" ht="15.75">
      <c r="A8" s="412"/>
      <c r="B8" s="412"/>
      <c r="C8" s="412"/>
      <c r="D8" s="93" t="s">
        <v>412</v>
      </c>
      <c r="E8" s="93"/>
      <c r="F8" s="93"/>
      <c r="G8" s="93"/>
    </row>
    <row r="9" spans="1:7" ht="15.75">
      <c r="A9" s="412"/>
      <c r="B9" s="412"/>
      <c r="C9" s="412"/>
      <c r="D9" s="542" t="s">
        <v>426</v>
      </c>
      <c r="E9" s="542"/>
      <c r="F9" s="542"/>
      <c r="G9" s="542"/>
    </row>
    <row r="10" s="11" customFormat="1" ht="6" customHeight="1"/>
    <row r="11" spans="1:7" s="16" customFormat="1" ht="15" customHeight="1">
      <c r="A11" s="599" t="s">
        <v>18</v>
      </c>
      <c r="B11" s="599"/>
      <c r="C11" s="599"/>
      <c r="D11" s="599"/>
      <c r="E11" s="599"/>
      <c r="F11" s="599"/>
      <c r="G11" s="599"/>
    </row>
    <row r="12" spans="1:7" s="16" customFormat="1" ht="15.75">
      <c r="A12" s="600" t="s">
        <v>19</v>
      </c>
      <c r="B12" s="600"/>
      <c r="C12" s="600"/>
      <c r="D12" s="600"/>
      <c r="E12" s="600"/>
      <c r="F12" s="600"/>
      <c r="G12" s="600"/>
    </row>
    <row r="13" spans="1:7" ht="15.75">
      <c r="A13" s="601" t="s">
        <v>20</v>
      </c>
      <c r="B13" s="601"/>
      <c r="C13" s="601"/>
      <c r="D13" s="601"/>
      <c r="E13" s="601"/>
      <c r="F13" s="601"/>
      <c r="G13" s="601"/>
    </row>
    <row r="14" spans="1:8" ht="13.5" customHeight="1">
      <c r="A14" s="599" t="s">
        <v>21</v>
      </c>
      <c r="B14" s="599"/>
      <c r="C14" s="599"/>
      <c r="D14" s="599"/>
      <c r="E14" s="599"/>
      <c r="F14" s="599"/>
      <c r="G14" s="599"/>
      <c r="H14" s="20"/>
    </row>
    <row r="15" spans="1:8" ht="7.5" customHeight="1">
      <c r="A15" s="12"/>
      <c r="B15" s="13"/>
      <c r="C15" s="13"/>
      <c r="D15" s="13"/>
      <c r="E15" s="13"/>
      <c r="F15" s="13"/>
      <c r="G15" s="13"/>
      <c r="H15" s="20"/>
    </row>
    <row r="16" spans="1:8" ht="34.5" customHeight="1">
      <c r="A16" s="597" t="s">
        <v>66</v>
      </c>
      <c r="B16" s="597"/>
      <c r="C16" s="597"/>
      <c r="D16" s="597"/>
      <c r="E16" s="597"/>
      <c r="F16" s="597"/>
      <c r="G16" s="597"/>
      <c r="H16" s="20"/>
    </row>
    <row r="17" spans="1:8" s="16" customFormat="1" ht="13.5" customHeight="1">
      <c r="A17" s="597" t="s">
        <v>22</v>
      </c>
      <c r="B17" s="597"/>
      <c r="C17" s="597"/>
      <c r="D17" s="597"/>
      <c r="E17" s="597"/>
      <c r="F17" s="597"/>
      <c r="G17" s="597"/>
      <c r="H17" s="19"/>
    </row>
    <row r="18" spans="1:7" s="16" customFormat="1" ht="79.5" customHeight="1">
      <c r="A18" s="597" t="s">
        <v>23</v>
      </c>
      <c r="B18" s="597"/>
      <c r="C18" s="597"/>
      <c r="D18" s="597"/>
      <c r="E18" s="597"/>
      <c r="F18" s="597"/>
      <c r="G18" s="597"/>
    </row>
    <row r="19" spans="1:7" s="27" customFormat="1" ht="15.75" customHeight="1">
      <c r="A19" s="25" t="s">
        <v>24</v>
      </c>
      <c r="B19" s="26"/>
      <c r="C19" s="26"/>
      <c r="D19" s="26"/>
      <c r="E19" s="26"/>
      <c r="F19" s="26"/>
      <c r="G19" s="26"/>
    </row>
    <row r="20" spans="1:7" s="27" customFormat="1" ht="15" customHeight="1">
      <c r="A20" s="598" t="s">
        <v>25</v>
      </c>
      <c r="B20" s="598"/>
      <c r="C20" s="598"/>
      <c r="D20" s="598"/>
      <c r="E20" s="598"/>
      <c r="F20" s="598"/>
      <c r="G20" s="598"/>
    </row>
    <row r="21" spans="1:7" s="27" customFormat="1" ht="30" customHeight="1">
      <c r="A21" s="519" t="s">
        <v>9</v>
      </c>
      <c r="B21" s="519"/>
      <c r="C21" s="519"/>
      <c r="D21" s="519"/>
      <c r="E21" s="519"/>
      <c r="F21" s="519"/>
      <c r="G21" s="519"/>
    </row>
    <row r="22" s="27" customFormat="1" ht="15.75">
      <c r="A22" s="11" t="s">
        <v>27</v>
      </c>
    </row>
    <row r="23" spans="1:7" s="27" customFormat="1" ht="18" customHeight="1">
      <c r="A23" s="519" t="s">
        <v>28</v>
      </c>
      <c r="B23" s="519"/>
      <c r="C23" s="519"/>
      <c r="D23" s="519"/>
      <c r="E23" s="519"/>
      <c r="F23" s="519"/>
      <c r="G23" s="519"/>
    </row>
    <row r="24" spans="1:7" ht="31.5" customHeight="1">
      <c r="A24" s="597" t="s">
        <v>67</v>
      </c>
      <c r="B24" s="597"/>
      <c r="C24" s="597"/>
      <c r="D24" s="597"/>
      <c r="E24" s="597"/>
      <c r="F24" s="597"/>
      <c r="G24" s="597"/>
    </row>
    <row r="25" spans="1:7" s="27" customFormat="1" ht="15.75">
      <c r="A25" s="31" t="s">
        <v>29</v>
      </c>
      <c r="B25" s="32"/>
      <c r="C25" s="32"/>
      <c r="D25" s="32"/>
      <c r="E25" s="32"/>
      <c r="F25" s="32"/>
      <c r="G25" s="32"/>
    </row>
    <row r="26" spans="1:7" s="27" customFormat="1" ht="15" customHeight="1">
      <c r="A26" s="602" t="s">
        <v>30</v>
      </c>
      <c r="B26" s="602" t="s">
        <v>31</v>
      </c>
      <c r="C26" s="602" t="s">
        <v>32</v>
      </c>
      <c r="D26" s="602" t="s">
        <v>33</v>
      </c>
      <c r="E26" s="602" t="s">
        <v>34</v>
      </c>
      <c r="F26" s="602"/>
      <c r="G26" s="602"/>
    </row>
    <row r="27" spans="1:7" s="27" customFormat="1" ht="16.5" customHeight="1">
      <c r="A27" s="602"/>
      <c r="B27" s="602"/>
      <c r="C27" s="602"/>
      <c r="D27" s="602"/>
      <c r="E27" s="33" t="s">
        <v>35</v>
      </c>
      <c r="F27" s="33" t="s">
        <v>36</v>
      </c>
      <c r="G27" s="33" t="s">
        <v>37</v>
      </c>
    </row>
    <row r="28" spans="1:7" s="59" customFormat="1" ht="47.25">
      <c r="A28" s="34" t="s">
        <v>84</v>
      </c>
      <c r="B28" s="57" t="s">
        <v>38</v>
      </c>
      <c r="C28" s="57">
        <v>0.09</v>
      </c>
      <c r="D28" s="57">
        <v>0.102</v>
      </c>
      <c r="E28" s="58">
        <v>0.14</v>
      </c>
      <c r="F28" s="58">
        <v>0.18</v>
      </c>
      <c r="G28" s="58">
        <v>0.22</v>
      </c>
    </row>
    <row r="29" spans="1:7" s="59" customFormat="1" ht="47.25">
      <c r="A29" s="34" t="s">
        <v>68</v>
      </c>
      <c r="B29" s="57" t="s">
        <v>38</v>
      </c>
      <c r="C29" s="57">
        <v>0.073</v>
      </c>
      <c r="D29" s="57">
        <v>0.085</v>
      </c>
      <c r="E29" s="58">
        <v>0.09</v>
      </c>
      <c r="F29" s="58">
        <v>0.1</v>
      </c>
      <c r="G29" s="58">
        <v>0.108</v>
      </c>
    </row>
    <row r="30" spans="1:7" ht="9" customHeight="1">
      <c r="A30" s="35"/>
      <c r="B30" s="603"/>
      <c r="C30" s="603"/>
      <c r="D30" s="603"/>
      <c r="E30" s="603"/>
      <c r="F30" s="603"/>
      <c r="G30" s="603"/>
    </row>
    <row r="31" spans="1:7" ht="50.25" customHeight="1">
      <c r="A31" s="604" t="s">
        <v>69</v>
      </c>
      <c r="B31" s="604"/>
      <c r="C31" s="604"/>
      <c r="D31" s="604"/>
      <c r="E31" s="604"/>
      <c r="F31" s="604"/>
      <c r="G31" s="604"/>
    </row>
    <row r="32" spans="1:7" ht="15.75">
      <c r="A32" s="605" t="s">
        <v>40</v>
      </c>
      <c r="B32" s="605"/>
      <c r="C32" s="605"/>
      <c r="D32" s="605"/>
      <c r="E32" s="605"/>
      <c r="F32" s="605"/>
      <c r="G32" s="605"/>
    </row>
    <row r="33" spans="1:7" ht="31.5">
      <c r="A33" s="606" t="s">
        <v>41</v>
      </c>
      <c r="B33" s="607" t="s">
        <v>31</v>
      </c>
      <c r="C33" s="38" t="s">
        <v>42</v>
      </c>
      <c r="D33" s="38" t="s">
        <v>43</v>
      </c>
      <c r="E33" s="607" t="s">
        <v>44</v>
      </c>
      <c r="F33" s="607"/>
      <c r="G33" s="607"/>
    </row>
    <row r="34" spans="1:7" ht="17.25" customHeight="1">
      <c r="A34" s="606"/>
      <c r="B34" s="607"/>
      <c r="C34" s="37" t="s">
        <v>45</v>
      </c>
      <c r="D34" s="37" t="s">
        <v>46</v>
      </c>
      <c r="E34" s="37" t="s">
        <v>35</v>
      </c>
      <c r="F34" s="37" t="s">
        <v>36</v>
      </c>
      <c r="G34" s="37" t="s">
        <v>37</v>
      </c>
    </row>
    <row r="35" spans="1:7" ht="30">
      <c r="A35" s="39" t="s">
        <v>47</v>
      </c>
      <c r="B35" s="38" t="s">
        <v>48</v>
      </c>
      <c r="C35" s="40">
        <f>C53</f>
        <v>56631.1</v>
      </c>
      <c r="D35" s="40">
        <f>D53</f>
        <v>65115</v>
      </c>
      <c r="E35" s="40">
        <f>E53</f>
        <v>132074</v>
      </c>
      <c r="F35" s="40">
        <f>F53</f>
        <v>101359</v>
      </c>
      <c r="G35" s="40">
        <f>G53</f>
        <v>106374</v>
      </c>
    </row>
    <row r="36" spans="1:7" ht="15.75">
      <c r="A36" s="39" t="s">
        <v>49</v>
      </c>
      <c r="B36" s="38" t="s">
        <v>48</v>
      </c>
      <c r="C36" s="40">
        <f>C70</f>
        <v>155243.1</v>
      </c>
      <c r="D36" s="40">
        <f>D70</f>
        <v>160982.2</v>
      </c>
      <c r="E36" s="40">
        <f>E70</f>
        <v>166669.6</v>
      </c>
      <c r="F36" s="40">
        <f>F70</f>
        <v>170745</v>
      </c>
      <c r="G36" s="40">
        <f>G70</f>
        <v>175143</v>
      </c>
    </row>
    <row r="37" spans="1:7" ht="14.25" customHeight="1">
      <c r="A37" s="41" t="s">
        <v>50</v>
      </c>
      <c r="B37" s="36" t="s">
        <v>48</v>
      </c>
      <c r="C37" s="42">
        <f>SUM(C35:C36)</f>
        <v>211874.2</v>
      </c>
      <c r="D37" s="42">
        <f>SUM(D35:D36)</f>
        <v>226097.2</v>
      </c>
      <c r="E37" s="42">
        <f>SUM(E35:E36)</f>
        <v>298743.6</v>
      </c>
      <c r="F37" s="42">
        <f>SUM(F35:F36)</f>
        <v>272104</v>
      </c>
      <c r="G37" s="42">
        <f>SUM(G35:G36)</f>
        <v>281517</v>
      </c>
    </row>
    <row r="38" spans="1:8" s="16" customFormat="1" ht="18" customHeight="1">
      <c r="A38" s="597" t="s">
        <v>51</v>
      </c>
      <c r="B38" s="597"/>
      <c r="C38" s="597"/>
      <c r="D38" s="597"/>
      <c r="E38" s="597"/>
      <c r="F38" s="597"/>
      <c r="G38" s="597"/>
      <c r="H38" s="19"/>
    </row>
    <row r="39" spans="1:7" s="27" customFormat="1" ht="22.5" customHeight="1">
      <c r="A39" s="610" t="s">
        <v>52</v>
      </c>
      <c r="B39" s="610"/>
      <c r="C39" s="610"/>
      <c r="D39" s="610"/>
      <c r="E39" s="610"/>
      <c r="F39" s="610"/>
      <c r="G39" s="610"/>
    </row>
    <row r="40" spans="1:7" s="27" customFormat="1" ht="15.75">
      <c r="A40" s="519" t="s">
        <v>9</v>
      </c>
      <c r="B40" s="519"/>
      <c r="C40" s="519"/>
      <c r="D40" s="519"/>
      <c r="E40" s="519"/>
      <c r="F40" s="519"/>
      <c r="G40" s="519"/>
    </row>
    <row r="41" s="27" customFormat="1" ht="20.25" customHeight="1">
      <c r="A41" s="11" t="s">
        <v>53</v>
      </c>
    </row>
    <row r="42" spans="1:7" ht="63" customHeight="1">
      <c r="A42" s="604" t="s">
        <v>70</v>
      </c>
      <c r="B42" s="604"/>
      <c r="C42" s="604"/>
      <c r="D42" s="604"/>
      <c r="E42" s="604"/>
      <c r="F42" s="604"/>
      <c r="G42" s="604"/>
    </row>
    <row r="43" spans="1:7" ht="30" customHeight="1">
      <c r="A43" s="608" t="s">
        <v>54</v>
      </c>
      <c r="B43" s="578" t="s">
        <v>31</v>
      </c>
      <c r="C43" s="38" t="s">
        <v>42</v>
      </c>
      <c r="D43" s="38" t="s">
        <v>43</v>
      </c>
      <c r="E43" s="578" t="s">
        <v>44</v>
      </c>
      <c r="F43" s="578"/>
      <c r="G43" s="578"/>
    </row>
    <row r="44" spans="1:7" ht="17.25" customHeight="1">
      <c r="A44" s="608"/>
      <c r="B44" s="578"/>
      <c r="C44" s="38" t="s">
        <v>45</v>
      </c>
      <c r="D44" s="38" t="s">
        <v>46</v>
      </c>
      <c r="E44" s="38" t="s">
        <v>35</v>
      </c>
      <c r="F44" s="38" t="s">
        <v>36</v>
      </c>
      <c r="G44" s="38" t="s">
        <v>37</v>
      </c>
    </row>
    <row r="45" spans="1:7" ht="30">
      <c r="A45" s="49" t="s">
        <v>71</v>
      </c>
      <c r="B45" s="48" t="s">
        <v>63</v>
      </c>
      <c r="C45" s="45">
        <v>156</v>
      </c>
      <c r="D45" s="45">
        <v>158</v>
      </c>
      <c r="E45" s="48">
        <v>184</v>
      </c>
      <c r="F45" s="45">
        <v>159</v>
      </c>
      <c r="G45" s="45">
        <v>160</v>
      </c>
    </row>
    <row r="46" spans="1:8" ht="8.25" customHeight="1">
      <c r="A46" s="609"/>
      <c r="B46" s="609"/>
      <c r="C46" s="609"/>
      <c r="D46" s="609"/>
      <c r="E46" s="609"/>
      <c r="F46" s="609"/>
      <c r="G46" s="609"/>
      <c r="H46" s="50"/>
    </row>
    <row r="47" spans="1:7" ht="27.75" customHeight="1">
      <c r="A47" s="578" t="s">
        <v>55</v>
      </c>
      <c r="B47" s="578" t="s">
        <v>31</v>
      </c>
      <c r="C47" s="38" t="s">
        <v>42</v>
      </c>
      <c r="D47" s="38" t="s">
        <v>43</v>
      </c>
      <c r="E47" s="578" t="s">
        <v>44</v>
      </c>
      <c r="F47" s="578"/>
      <c r="G47" s="578"/>
    </row>
    <row r="48" spans="1:7" ht="15.75">
      <c r="A48" s="578"/>
      <c r="B48" s="578"/>
      <c r="C48" s="38" t="s">
        <v>45</v>
      </c>
      <c r="D48" s="38" t="s">
        <v>46</v>
      </c>
      <c r="E48" s="38" t="s">
        <v>35</v>
      </c>
      <c r="F48" s="38" t="s">
        <v>36</v>
      </c>
      <c r="G48" s="38" t="s">
        <v>37</v>
      </c>
    </row>
    <row r="49" spans="1:7" ht="30">
      <c r="A49" s="51" t="s">
        <v>56</v>
      </c>
      <c r="B49" s="38" t="s">
        <v>48</v>
      </c>
      <c r="C49" s="40">
        <f>SUM(C50:C52)</f>
        <v>56631.1</v>
      </c>
      <c r="D49" s="40">
        <f>SUM(D50:D52)</f>
        <v>65115</v>
      </c>
      <c r="E49" s="40">
        <f>SUM(E50:E52)</f>
        <v>132074</v>
      </c>
      <c r="F49" s="40">
        <f>SUM(F50:F52)</f>
        <v>101359</v>
      </c>
      <c r="G49" s="40">
        <f>SUM(G50:G52)</f>
        <v>106374</v>
      </c>
    </row>
    <row r="50" spans="1:7" s="16" customFormat="1" ht="15.75">
      <c r="A50" s="60" t="s">
        <v>57</v>
      </c>
      <c r="B50" s="38" t="s">
        <v>48</v>
      </c>
      <c r="C50" s="40">
        <v>2193.1</v>
      </c>
      <c r="D50" s="56">
        <v>4576</v>
      </c>
      <c r="E50" s="65">
        <f>34607+297</f>
        <v>34904</v>
      </c>
      <c r="F50" s="65">
        <v>34607</v>
      </c>
      <c r="G50" s="65">
        <v>34607</v>
      </c>
    </row>
    <row r="51" spans="1:7" s="16" customFormat="1" ht="31.5">
      <c r="A51" s="60" t="s">
        <v>64</v>
      </c>
      <c r="B51" s="38" t="s">
        <v>48</v>
      </c>
      <c r="C51" s="40"/>
      <c r="D51" s="56"/>
      <c r="E51" s="56">
        <v>12027</v>
      </c>
      <c r="F51" s="65"/>
      <c r="G51" s="65"/>
    </row>
    <row r="52" spans="1:7" s="16" customFormat="1" ht="15.75">
      <c r="A52" s="60" t="s">
        <v>72</v>
      </c>
      <c r="B52" s="38" t="s">
        <v>48</v>
      </c>
      <c r="C52" s="40">
        <v>54438</v>
      </c>
      <c r="D52" s="40">
        <v>60539</v>
      </c>
      <c r="E52" s="56">
        <f>78254+6889</f>
        <v>85143</v>
      </c>
      <c r="F52" s="56">
        <v>66752</v>
      </c>
      <c r="G52" s="56">
        <v>71767</v>
      </c>
    </row>
    <row r="53" spans="1:7" ht="30.75" customHeight="1">
      <c r="A53" s="41" t="s">
        <v>58</v>
      </c>
      <c r="B53" s="36" t="s">
        <v>48</v>
      </c>
      <c r="C53" s="42">
        <f>C49</f>
        <v>56631.1</v>
      </c>
      <c r="D53" s="42">
        <f>D49</f>
        <v>65115</v>
      </c>
      <c r="E53" s="42">
        <f>E49</f>
        <v>132074</v>
      </c>
      <c r="F53" s="42">
        <f>F49</f>
        <v>101359</v>
      </c>
      <c r="G53" s="42">
        <f>G49</f>
        <v>106374</v>
      </c>
    </row>
    <row r="54" spans="1:7" ht="5.25" customHeight="1">
      <c r="A54" s="22"/>
      <c r="B54" s="53"/>
      <c r="C54" s="54"/>
      <c r="D54" s="54"/>
      <c r="E54" s="54"/>
      <c r="F54" s="54"/>
      <c r="G54" s="54"/>
    </row>
    <row r="55" spans="1:7" s="16" customFormat="1" ht="15.75">
      <c r="A55" s="597" t="s">
        <v>59</v>
      </c>
      <c r="B55" s="597"/>
      <c r="C55" s="597"/>
      <c r="D55" s="597"/>
      <c r="E55" s="597"/>
      <c r="F55" s="597"/>
      <c r="G55" s="597"/>
    </row>
    <row r="56" spans="1:7" s="16" customFormat="1" ht="12.75" customHeight="1">
      <c r="A56" s="597" t="s">
        <v>60</v>
      </c>
      <c r="B56" s="597"/>
      <c r="C56" s="597"/>
      <c r="D56" s="597"/>
      <c r="E56" s="597"/>
      <c r="F56" s="597"/>
      <c r="G56" s="597"/>
    </row>
    <row r="57" spans="1:7" s="16" customFormat="1" ht="34.5" customHeight="1">
      <c r="A57" s="519" t="s">
        <v>61</v>
      </c>
      <c r="B57" s="519"/>
      <c r="C57" s="519"/>
      <c r="D57" s="519"/>
      <c r="E57" s="519"/>
      <c r="F57" s="519"/>
      <c r="G57" s="519"/>
    </row>
    <row r="58" spans="1:7" s="16" customFormat="1" ht="13.5" customHeight="1">
      <c r="A58" s="519" t="s">
        <v>62</v>
      </c>
      <c r="B58" s="519"/>
      <c r="C58" s="519"/>
      <c r="D58" s="519"/>
      <c r="E58" s="519"/>
      <c r="F58" s="519"/>
      <c r="G58" s="519"/>
    </row>
    <row r="59" spans="1:7" s="16" customFormat="1" ht="63.75" customHeight="1">
      <c r="A59" s="597" t="s">
        <v>70</v>
      </c>
      <c r="B59" s="597"/>
      <c r="C59" s="597"/>
      <c r="D59" s="597"/>
      <c r="E59" s="597"/>
      <c r="F59" s="597"/>
      <c r="G59" s="597"/>
    </row>
    <row r="60" spans="1:7" s="16" customFormat="1" ht="4.5" customHeight="1">
      <c r="A60" s="22"/>
      <c r="B60" s="18"/>
      <c r="C60" s="18"/>
      <c r="D60" s="18"/>
      <c r="E60" s="18"/>
      <c r="F60" s="18"/>
      <c r="G60" s="18"/>
    </row>
    <row r="61" spans="1:7" s="16" customFormat="1" ht="29.25" customHeight="1">
      <c r="A61" s="578" t="s">
        <v>54</v>
      </c>
      <c r="B61" s="578" t="s">
        <v>31</v>
      </c>
      <c r="C61" s="38" t="s">
        <v>42</v>
      </c>
      <c r="D61" s="38" t="s">
        <v>43</v>
      </c>
      <c r="E61" s="578" t="s">
        <v>44</v>
      </c>
      <c r="F61" s="578"/>
      <c r="G61" s="578"/>
    </row>
    <row r="62" spans="1:7" s="16" customFormat="1" ht="24" customHeight="1">
      <c r="A62" s="578"/>
      <c r="B62" s="578"/>
      <c r="C62" s="38" t="s">
        <v>45</v>
      </c>
      <c r="D62" s="38" t="s">
        <v>46</v>
      </c>
      <c r="E62" s="38" t="s">
        <v>35</v>
      </c>
      <c r="F62" s="38" t="s">
        <v>36</v>
      </c>
      <c r="G62" s="38" t="s">
        <v>37</v>
      </c>
    </row>
    <row r="63" spans="1:7" ht="45">
      <c r="A63" s="49" t="s">
        <v>73</v>
      </c>
      <c r="B63" s="48" t="s">
        <v>38</v>
      </c>
      <c r="C63" s="45" t="s">
        <v>74</v>
      </c>
      <c r="D63" s="45">
        <v>100</v>
      </c>
      <c r="E63" s="45">
        <v>100</v>
      </c>
      <c r="F63" s="45">
        <v>100</v>
      </c>
      <c r="G63" s="45">
        <v>100</v>
      </c>
    </row>
    <row r="64" spans="1:7" ht="30">
      <c r="A64" s="49" t="s">
        <v>71</v>
      </c>
      <c r="B64" s="48" t="s">
        <v>63</v>
      </c>
      <c r="C64" s="45">
        <v>156</v>
      </c>
      <c r="D64" s="45">
        <v>158</v>
      </c>
      <c r="E64" s="45">
        <v>184</v>
      </c>
      <c r="F64" s="45">
        <v>159</v>
      </c>
      <c r="G64" s="45">
        <v>160</v>
      </c>
    </row>
    <row r="65" spans="1:7" ht="46.5" customHeight="1">
      <c r="A65" s="49" t="s">
        <v>75</v>
      </c>
      <c r="B65" s="48" t="s">
        <v>38</v>
      </c>
      <c r="C65" s="45" t="s">
        <v>82</v>
      </c>
      <c r="D65" s="45" t="s">
        <v>82</v>
      </c>
      <c r="E65" s="45" t="s">
        <v>82</v>
      </c>
      <c r="F65" s="45" t="s">
        <v>82</v>
      </c>
      <c r="G65" s="45" t="s">
        <v>82</v>
      </c>
    </row>
    <row r="66" spans="1:7" ht="12.75" customHeight="1">
      <c r="A66" s="49"/>
      <c r="B66" s="48"/>
      <c r="C66" s="45"/>
      <c r="D66" s="45"/>
      <c r="E66" s="45"/>
      <c r="F66" s="45"/>
      <c r="G66" s="45"/>
    </row>
    <row r="67" spans="1:7" s="16" customFormat="1" ht="31.5">
      <c r="A67" s="578" t="s">
        <v>55</v>
      </c>
      <c r="B67" s="578" t="s">
        <v>31</v>
      </c>
      <c r="C67" s="38" t="s">
        <v>42</v>
      </c>
      <c r="D67" s="38" t="s">
        <v>43</v>
      </c>
      <c r="E67" s="578" t="s">
        <v>44</v>
      </c>
      <c r="F67" s="578"/>
      <c r="G67" s="578"/>
    </row>
    <row r="68" spans="1:7" s="16" customFormat="1" ht="15.75">
      <c r="A68" s="578"/>
      <c r="B68" s="578"/>
      <c r="C68" s="38" t="s">
        <v>45</v>
      </c>
      <c r="D68" s="38" t="s">
        <v>46</v>
      </c>
      <c r="E68" s="38" t="s">
        <v>35</v>
      </c>
      <c r="F68" s="38" t="s">
        <v>36</v>
      </c>
      <c r="G68" s="38" t="s">
        <v>37</v>
      </c>
    </row>
    <row r="69" spans="1:251" s="16" customFormat="1" ht="15.75">
      <c r="A69" s="55" t="s">
        <v>49</v>
      </c>
      <c r="B69" s="38" t="s">
        <v>48</v>
      </c>
      <c r="C69" s="40">
        <v>155243.1</v>
      </c>
      <c r="D69" s="56">
        <v>160982.2</v>
      </c>
      <c r="E69" s="56">
        <f>166536+133.6</f>
        <v>166669.6</v>
      </c>
      <c r="F69" s="56">
        <v>170745</v>
      </c>
      <c r="G69" s="56">
        <v>175143</v>
      </c>
      <c r="IQ69" s="15"/>
    </row>
    <row r="70" spans="1:251" s="16" customFormat="1" ht="31.5">
      <c r="A70" s="41" t="s">
        <v>58</v>
      </c>
      <c r="B70" s="36" t="s">
        <v>48</v>
      </c>
      <c r="C70" s="42">
        <f>C69</f>
        <v>155243.1</v>
      </c>
      <c r="D70" s="42">
        <f>D69</f>
        <v>160982.2</v>
      </c>
      <c r="E70" s="42">
        <f>E69</f>
        <v>166669.6</v>
      </c>
      <c r="F70" s="42">
        <f>F69</f>
        <v>170745</v>
      </c>
      <c r="G70" s="42">
        <f>G69</f>
        <v>175143</v>
      </c>
      <c r="IQ70" s="15"/>
    </row>
  </sheetData>
  <sheetProtection selectLockedCells="1" selectUnlockedCells="1"/>
  <mergeCells count="47">
    <mergeCell ref="D4:G4"/>
    <mergeCell ref="D6:G6"/>
    <mergeCell ref="D9:G9"/>
    <mergeCell ref="A61:A62"/>
    <mergeCell ref="B61:B62"/>
    <mergeCell ref="E61:G61"/>
    <mergeCell ref="A47:A48"/>
    <mergeCell ref="B47:B48"/>
    <mergeCell ref="E47:G47"/>
    <mergeCell ref="A55:G55"/>
    <mergeCell ref="A67:A68"/>
    <mergeCell ref="B67:B68"/>
    <mergeCell ref="E67:G67"/>
    <mergeCell ref="A56:G56"/>
    <mergeCell ref="A57:G57"/>
    <mergeCell ref="A58:G58"/>
    <mergeCell ref="A59:G59"/>
    <mergeCell ref="A43:A44"/>
    <mergeCell ref="B43:B44"/>
    <mergeCell ref="E43:G43"/>
    <mergeCell ref="A46:G46"/>
    <mergeCell ref="A38:G38"/>
    <mergeCell ref="A39:G39"/>
    <mergeCell ref="A40:G40"/>
    <mergeCell ref="A42:G42"/>
    <mergeCell ref="B30:G30"/>
    <mergeCell ref="A31:G31"/>
    <mergeCell ref="A32:G32"/>
    <mergeCell ref="A33:A34"/>
    <mergeCell ref="B33:B34"/>
    <mergeCell ref="E33:G33"/>
    <mergeCell ref="A21:G21"/>
    <mergeCell ref="A23:G23"/>
    <mergeCell ref="A24:G24"/>
    <mergeCell ref="A26:A27"/>
    <mergeCell ref="B26:B27"/>
    <mergeCell ref="C26:C27"/>
    <mergeCell ref="D26:D27"/>
    <mergeCell ref="E26:G26"/>
    <mergeCell ref="A18:G18"/>
    <mergeCell ref="A20:G20"/>
    <mergeCell ref="A11:G11"/>
    <mergeCell ref="A12:G12"/>
    <mergeCell ref="A13:G13"/>
    <mergeCell ref="A14:G14"/>
    <mergeCell ref="A16:G16"/>
    <mergeCell ref="A17:G17"/>
  </mergeCells>
  <printOptions horizontalCentered="1"/>
  <pageMargins left="0.39375" right="0.39375" top="0.39375" bottom="0.393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V78"/>
  <sheetViews>
    <sheetView view="pageBreakPreview" zoomScaleNormal="75" zoomScaleSheetLayoutView="100" zoomScalePageLayoutView="0" workbookViewId="0" topLeftCell="A1">
      <selection activeCell="A34" sqref="A34"/>
    </sheetView>
  </sheetViews>
  <sheetFormatPr defaultColWidth="9.57421875" defaultRowHeight="12.75"/>
  <cols>
    <col min="1" max="1" width="48.28125" style="71" customWidth="1"/>
    <col min="2" max="2" width="14.00390625" style="71" customWidth="1"/>
    <col min="3" max="3" width="17.00390625" style="69" customWidth="1"/>
    <col min="4" max="4" width="18.28125" style="69" customWidth="1"/>
    <col min="5" max="5" width="16.8515625" style="69" customWidth="1"/>
    <col min="6" max="6" width="15.421875" style="69" customWidth="1"/>
    <col min="7" max="7" width="14.57421875" style="69" customWidth="1"/>
    <col min="8" max="8" width="11.57421875" style="69" customWidth="1"/>
    <col min="9" max="9" width="11.57421875" style="70" customWidth="1"/>
    <col min="10" max="10" width="11.7109375" style="69" customWidth="1"/>
    <col min="11" max="12" width="13.8515625" style="69" customWidth="1"/>
    <col min="13" max="13" width="14.421875" style="69" customWidth="1"/>
    <col min="14" max="16384" width="9.57421875" style="69" customWidth="1"/>
  </cols>
  <sheetData>
    <row r="1" s="93" customFormat="1" ht="15.75">
      <c r="D1" s="93" t="s">
        <v>105</v>
      </c>
    </row>
    <row r="2" s="93" customFormat="1" ht="15.75">
      <c r="D2" s="93" t="s">
        <v>16</v>
      </c>
    </row>
    <row r="3" s="93" customFormat="1" ht="15.75">
      <c r="D3" s="93" t="s">
        <v>17</v>
      </c>
    </row>
    <row r="4" spans="4:7" s="93" customFormat="1" ht="15" customHeight="1">
      <c r="D4" s="92" t="s">
        <v>495</v>
      </c>
      <c r="F4" s="92"/>
      <c r="G4" s="92"/>
    </row>
    <row r="5" ht="15" customHeight="1">
      <c r="E5" s="69"/>
    </row>
    <row r="6" spans="1:7" ht="15.75">
      <c r="A6" s="412"/>
      <c r="B6" s="412"/>
      <c r="C6" s="412"/>
      <c r="D6" s="414" t="s">
        <v>15</v>
      </c>
      <c r="F6" s="414"/>
      <c r="G6" s="414"/>
    </row>
    <row r="7" spans="1:7" ht="15.75">
      <c r="A7" s="412"/>
      <c r="B7" s="412"/>
      <c r="C7" s="412"/>
      <c r="D7" s="93" t="s">
        <v>411</v>
      </c>
      <c r="F7" s="93"/>
      <c r="G7" s="93"/>
    </row>
    <row r="8" spans="1:7" ht="15.75">
      <c r="A8" s="412"/>
      <c r="B8" s="412"/>
      <c r="C8" s="412"/>
      <c r="D8" s="93" t="s">
        <v>412</v>
      </c>
      <c r="F8" s="93"/>
      <c r="G8" s="93"/>
    </row>
    <row r="9" spans="1:7" ht="15.75">
      <c r="A9" s="412"/>
      <c r="B9" s="412"/>
      <c r="C9" s="412"/>
      <c r="D9" s="414" t="s">
        <v>426</v>
      </c>
      <c r="F9" s="414"/>
      <c r="G9" s="414"/>
    </row>
    <row r="10" spans="4:7" s="93" customFormat="1" ht="17.25" customHeight="1">
      <c r="D10" s="541"/>
      <c r="E10" s="541"/>
      <c r="F10" s="541"/>
      <c r="G10" s="541"/>
    </row>
    <row r="11" s="93" customFormat="1" ht="15.75"/>
    <row r="12" spans="1:9" s="72" customFormat="1" ht="15.75">
      <c r="A12" s="543" t="s">
        <v>18</v>
      </c>
      <c r="B12" s="543"/>
      <c r="C12" s="543"/>
      <c r="D12" s="543"/>
      <c r="E12" s="543"/>
      <c r="F12" s="543"/>
      <c r="G12" s="543"/>
      <c r="H12" s="138"/>
      <c r="I12" s="73"/>
    </row>
    <row r="13" spans="1:9" s="72" customFormat="1" ht="15.75">
      <c r="A13" s="544" t="s">
        <v>19</v>
      </c>
      <c r="B13" s="544"/>
      <c r="C13" s="544"/>
      <c r="D13" s="544"/>
      <c r="E13" s="544"/>
      <c r="F13" s="544"/>
      <c r="G13" s="544"/>
      <c r="H13" s="106"/>
      <c r="I13" s="73"/>
    </row>
    <row r="14" spans="1:9" s="72" customFormat="1" ht="15.75">
      <c r="A14" s="545" t="s">
        <v>20</v>
      </c>
      <c r="B14" s="545"/>
      <c r="C14" s="545"/>
      <c r="D14" s="545"/>
      <c r="E14" s="545"/>
      <c r="F14" s="545"/>
      <c r="G14" s="545"/>
      <c r="H14" s="105"/>
      <c r="I14" s="73"/>
    </row>
    <row r="15" spans="1:9" s="72" customFormat="1" ht="15" customHeight="1">
      <c r="A15" s="543" t="s">
        <v>21</v>
      </c>
      <c r="B15" s="543"/>
      <c r="C15" s="543"/>
      <c r="D15" s="543"/>
      <c r="E15" s="543"/>
      <c r="F15" s="543"/>
      <c r="G15" s="543"/>
      <c r="H15" s="138"/>
      <c r="I15" s="73"/>
    </row>
    <row r="16" spans="1:9" s="72" customFormat="1" ht="15.75">
      <c r="A16" s="104"/>
      <c r="B16" s="104"/>
      <c r="C16" s="104"/>
      <c r="D16" s="104"/>
      <c r="E16" s="104"/>
      <c r="F16" s="104"/>
      <c r="G16" s="104"/>
      <c r="H16" s="138"/>
      <c r="I16" s="73"/>
    </row>
    <row r="17" spans="1:9" s="72" customFormat="1" ht="33.75" customHeight="1">
      <c r="A17" s="547" t="s">
        <v>110</v>
      </c>
      <c r="B17" s="547"/>
      <c r="C17" s="547"/>
      <c r="D17" s="547"/>
      <c r="E17" s="547"/>
      <c r="F17" s="547"/>
      <c r="G17" s="547"/>
      <c r="H17" s="81"/>
      <c r="I17" s="73"/>
    </row>
    <row r="18" spans="1:9" s="72" customFormat="1" ht="15.75">
      <c r="A18" s="102" t="s">
        <v>103</v>
      </c>
      <c r="B18" s="138"/>
      <c r="C18" s="138"/>
      <c r="D18" s="138"/>
      <c r="E18" s="138"/>
      <c r="F18" s="138"/>
      <c r="I18" s="73"/>
    </row>
    <row r="19" spans="1:12" s="72" customFormat="1" ht="81.75" customHeight="1">
      <c r="A19" s="547" t="s">
        <v>206</v>
      </c>
      <c r="B19" s="547"/>
      <c r="C19" s="547"/>
      <c r="D19" s="547"/>
      <c r="E19" s="547"/>
      <c r="F19" s="547"/>
      <c r="G19" s="547"/>
      <c r="H19" s="84"/>
      <c r="I19" s="103"/>
      <c r="J19" s="102"/>
      <c r="K19" s="102"/>
      <c r="L19" s="102"/>
    </row>
    <row r="20" spans="1:7" s="92" customFormat="1" ht="15.75" customHeight="1">
      <c r="A20" s="100" t="s">
        <v>102</v>
      </c>
      <c r="B20" s="101"/>
      <c r="C20" s="101"/>
      <c r="D20" s="101"/>
      <c r="E20" s="101"/>
      <c r="F20" s="101"/>
      <c r="G20" s="101"/>
    </row>
    <row r="21" spans="1:7" s="92" customFormat="1" ht="15.75">
      <c r="A21" s="548" t="s">
        <v>101</v>
      </c>
      <c r="B21" s="548"/>
      <c r="C21" s="548"/>
      <c r="D21" s="548"/>
      <c r="E21" s="548"/>
      <c r="F21" s="548"/>
      <c r="G21" s="548"/>
    </row>
    <row r="22" spans="1:7" s="92" customFormat="1" ht="15.75">
      <c r="A22" s="548" t="s">
        <v>10</v>
      </c>
      <c r="B22" s="548"/>
      <c r="C22" s="548"/>
      <c r="D22" s="548"/>
      <c r="E22" s="548"/>
      <c r="F22" s="548"/>
      <c r="G22" s="548"/>
    </row>
    <row r="23" spans="1:7" s="92" customFormat="1" ht="15.75">
      <c r="A23" s="548" t="s">
        <v>27</v>
      </c>
      <c r="B23" s="548"/>
      <c r="C23" s="548"/>
      <c r="D23" s="548"/>
      <c r="E23" s="548"/>
      <c r="F23" s="548"/>
      <c r="G23" s="548"/>
    </row>
    <row r="24" spans="1:7" s="92" customFormat="1" ht="15.75" customHeight="1">
      <c r="A24" s="548" t="s">
        <v>261</v>
      </c>
      <c r="B24" s="548"/>
      <c r="C24" s="548"/>
      <c r="D24" s="548"/>
      <c r="E24" s="548"/>
      <c r="F24" s="548"/>
      <c r="G24" s="548"/>
    </row>
    <row r="25" spans="1:12" s="72" customFormat="1" ht="15.75">
      <c r="A25" s="547" t="s">
        <v>111</v>
      </c>
      <c r="B25" s="547"/>
      <c r="C25" s="547"/>
      <c r="D25" s="547"/>
      <c r="E25" s="547"/>
      <c r="F25" s="547"/>
      <c r="G25" s="547"/>
      <c r="H25" s="81"/>
      <c r="I25" s="103"/>
      <c r="J25" s="102"/>
      <c r="K25" s="102"/>
      <c r="L25" s="102"/>
    </row>
    <row r="26" spans="1:12" s="72" customFormat="1" ht="15.75">
      <c r="A26" s="100" t="s">
        <v>29</v>
      </c>
      <c r="I26" s="103"/>
      <c r="J26" s="102"/>
      <c r="K26" s="102"/>
      <c r="L26" s="102"/>
    </row>
    <row r="27" spans="1:7" s="92" customFormat="1" ht="21" customHeight="1">
      <c r="A27" s="587" t="s">
        <v>99</v>
      </c>
      <c r="B27" s="587" t="s">
        <v>31</v>
      </c>
      <c r="C27" s="587" t="s">
        <v>32</v>
      </c>
      <c r="D27" s="587" t="s">
        <v>33</v>
      </c>
      <c r="E27" s="587" t="s">
        <v>34</v>
      </c>
      <c r="F27" s="587"/>
      <c r="G27" s="587"/>
    </row>
    <row r="28" spans="1:7" s="92" customFormat="1" ht="15" customHeight="1">
      <c r="A28" s="587"/>
      <c r="B28" s="587"/>
      <c r="C28" s="587"/>
      <c r="D28" s="587"/>
      <c r="E28" s="91" t="s">
        <v>35</v>
      </c>
      <c r="F28" s="91" t="s">
        <v>36</v>
      </c>
      <c r="G28" s="91" t="s">
        <v>37</v>
      </c>
    </row>
    <row r="29" spans="1:7" s="92" customFormat="1" ht="33" customHeight="1">
      <c r="A29" s="97" t="s">
        <v>112</v>
      </c>
      <c r="B29" s="91" t="s">
        <v>113</v>
      </c>
      <c r="C29" s="139">
        <v>0.94</v>
      </c>
      <c r="D29" s="139">
        <v>0.94</v>
      </c>
      <c r="E29" s="91">
        <v>0.93</v>
      </c>
      <c r="F29" s="91">
        <v>0.92</v>
      </c>
      <c r="G29" s="91">
        <v>0.91</v>
      </c>
    </row>
    <row r="30" spans="1:12" s="143" customFormat="1" ht="31.5">
      <c r="A30" s="140" t="s">
        <v>114</v>
      </c>
      <c r="B30" s="91" t="s">
        <v>113</v>
      </c>
      <c r="C30" s="91">
        <v>0.4</v>
      </c>
      <c r="D30" s="91">
        <v>0.4</v>
      </c>
      <c r="E30" s="91">
        <v>0.39</v>
      </c>
      <c r="F30" s="91">
        <v>0.38</v>
      </c>
      <c r="G30" s="91">
        <v>0.37</v>
      </c>
      <c r="H30" s="99"/>
      <c r="I30" s="141"/>
      <c r="J30" s="142"/>
      <c r="K30" s="142"/>
      <c r="L30" s="142"/>
    </row>
    <row r="31" spans="1:9" s="72" customFormat="1" ht="59.25" customHeight="1">
      <c r="A31" s="612" t="s">
        <v>115</v>
      </c>
      <c r="B31" s="612"/>
      <c r="C31" s="612"/>
      <c r="D31" s="612"/>
      <c r="E31" s="612"/>
      <c r="F31" s="612"/>
      <c r="G31" s="612"/>
      <c r="H31" s="81"/>
      <c r="I31" s="73"/>
    </row>
    <row r="32" spans="1:9" s="72" customFormat="1" ht="26.25" customHeight="1">
      <c r="A32" s="605" t="s">
        <v>40</v>
      </c>
      <c r="B32" s="605"/>
      <c r="C32" s="605"/>
      <c r="D32" s="605"/>
      <c r="E32" s="605"/>
      <c r="F32" s="605"/>
      <c r="G32" s="605"/>
      <c r="H32" s="81"/>
      <c r="I32" s="73"/>
    </row>
    <row r="33" spans="1:8" s="92" customFormat="1" ht="15.75" customHeight="1">
      <c r="A33" s="587" t="s">
        <v>55</v>
      </c>
      <c r="B33" s="587" t="s">
        <v>31</v>
      </c>
      <c r="C33" s="587" t="s">
        <v>32</v>
      </c>
      <c r="D33" s="587" t="s">
        <v>33</v>
      </c>
      <c r="E33" s="587" t="s">
        <v>34</v>
      </c>
      <c r="F33" s="587"/>
      <c r="G33" s="587"/>
      <c r="H33" s="81"/>
    </row>
    <row r="34" spans="1:8" s="92" customFormat="1" ht="15.75">
      <c r="A34" s="587"/>
      <c r="B34" s="587"/>
      <c r="C34" s="587"/>
      <c r="D34" s="587"/>
      <c r="E34" s="91" t="s">
        <v>35</v>
      </c>
      <c r="F34" s="91" t="s">
        <v>36</v>
      </c>
      <c r="G34" s="91" t="s">
        <v>37</v>
      </c>
      <c r="H34" s="81"/>
    </row>
    <row r="35" spans="1:8" s="92" customFormat="1" ht="31.5">
      <c r="A35" s="144" t="s">
        <v>47</v>
      </c>
      <c r="B35" s="79" t="s">
        <v>48</v>
      </c>
      <c r="C35" s="77">
        <f>C54</f>
        <v>182468.7</v>
      </c>
      <c r="D35" s="77">
        <f>D54</f>
        <v>169665.1</v>
      </c>
      <c r="E35" s="77">
        <v>429860.8</v>
      </c>
      <c r="F35" s="77">
        <f>F54</f>
        <v>383522</v>
      </c>
      <c r="G35" s="77">
        <f>G54</f>
        <v>386895</v>
      </c>
      <c r="H35" s="81"/>
    </row>
    <row r="36" spans="1:7" s="92" customFormat="1" ht="15.75">
      <c r="A36" s="144" t="s">
        <v>49</v>
      </c>
      <c r="B36" s="79" t="s">
        <v>48</v>
      </c>
      <c r="C36" s="77">
        <f>C72</f>
        <v>3226896</v>
      </c>
      <c r="D36" s="77">
        <f>D72</f>
        <v>3307861.5</v>
      </c>
      <c r="E36" s="77">
        <f>E72</f>
        <v>3394402</v>
      </c>
      <c r="F36" s="77">
        <f>F72</f>
        <v>3462214</v>
      </c>
      <c r="G36" s="77">
        <f>G72</f>
        <v>3533078</v>
      </c>
    </row>
    <row r="37" spans="1:7" s="146" customFormat="1" ht="15.75">
      <c r="A37" s="145" t="s">
        <v>58</v>
      </c>
      <c r="B37" s="75" t="s">
        <v>116</v>
      </c>
      <c r="C37" s="74">
        <f>SUM(C35:C36)</f>
        <v>3409364.7</v>
      </c>
      <c r="D37" s="74">
        <f>SUM(D35:D36)</f>
        <v>3477526.6</v>
      </c>
      <c r="E37" s="74">
        <f>SUM(E35:E36)</f>
        <v>3824262.8</v>
      </c>
      <c r="F37" s="74">
        <f>SUM(F35:F36)</f>
        <v>3845736</v>
      </c>
      <c r="G37" s="74">
        <f>SUM(G35:G36)</f>
        <v>3919973</v>
      </c>
    </row>
    <row r="38" spans="1:9" s="72" customFormat="1" ht="19.5" customHeight="1">
      <c r="A38" s="612" t="s">
        <v>95</v>
      </c>
      <c r="B38" s="612"/>
      <c r="C38" s="612"/>
      <c r="D38" s="612"/>
      <c r="E38" s="612"/>
      <c r="F38" s="612"/>
      <c r="G38" s="612"/>
      <c r="H38" s="85"/>
      <c r="I38" s="73"/>
    </row>
    <row r="39" spans="1:7" s="92" customFormat="1" ht="17.25" customHeight="1">
      <c r="A39" s="94" t="s">
        <v>94</v>
      </c>
      <c r="B39" s="85"/>
      <c r="C39" s="85"/>
      <c r="D39" s="85"/>
      <c r="E39" s="85"/>
      <c r="F39" s="85"/>
      <c r="G39" s="85"/>
    </row>
    <row r="40" spans="1:7" s="92" customFormat="1" ht="15.75">
      <c r="A40" s="550" t="s">
        <v>8</v>
      </c>
      <c r="B40" s="550"/>
      <c r="C40" s="550"/>
      <c r="D40" s="550"/>
      <c r="E40" s="550"/>
      <c r="F40" s="550"/>
      <c r="G40" s="550"/>
    </row>
    <row r="41" s="92" customFormat="1" ht="15.75">
      <c r="A41" s="93" t="s">
        <v>53</v>
      </c>
    </row>
    <row r="42" spans="1:9" s="72" customFormat="1" ht="51.75" customHeight="1">
      <c r="A42" s="553" t="s">
        <v>117</v>
      </c>
      <c r="B42" s="553"/>
      <c r="C42" s="553"/>
      <c r="D42" s="553"/>
      <c r="E42" s="553"/>
      <c r="F42" s="553"/>
      <c r="G42" s="553"/>
      <c r="H42" s="81"/>
      <c r="I42" s="73"/>
    </row>
    <row r="43" spans="1:8" s="72" customFormat="1" ht="12.75" customHeight="1">
      <c r="A43" s="611" t="s">
        <v>54</v>
      </c>
      <c r="B43" s="611" t="s">
        <v>31</v>
      </c>
      <c r="C43" s="79" t="s">
        <v>42</v>
      </c>
      <c r="D43" s="79" t="s">
        <v>43</v>
      </c>
      <c r="E43" s="611" t="s">
        <v>44</v>
      </c>
      <c r="F43" s="611"/>
      <c r="G43" s="611"/>
      <c r="H43" s="73"/>
    </row>
    <row r="44" spans="1:8" s="72" customFormat="1" ht="21" customHeight="1">
      <c r="A44" s="611"/>
      <c r="B44" s="611"/>
      <c r="C44" s="79" t="s">
        <v>45</v>
      </c>
      <c r="D44" s="79" t="s">
        <v>46</v>
      </c>
      <c r="E44" s="79" t="s">
        <v>35</v>
      </c>
      <c r="F44" s="79" t="s">
        <v>36</v>
      </c>
      <c r="G44" s="79" t="s">
        <v>37</v>
      </c>
      <c r="H44" s="73"/>
    </row>
    <row r="45" spans="1:8" s="72" customFormat="1" ht="31.5">
      <c r="A45" s="147" t="s">
        <v>118</v>
      </c>
      <c r="B45" s="79" t="s">
        <v>63</v>
      </c>
      <c r="C45" s="79">
        <v>10</v>
      </c>
      <c r="D45" s="79">
        <v>1</v>
      </c>
      <c r="E45" s="91">
        <v>1</v>
      </c>
      <c r="F45" s="79">
        <v>1</v>
      </c>
      <c r="G45" s="79">
        <v>1</v>
      </c>
      <c r="H45" s="73"/>
    </row>
    <row r="46" spans="1:12" s="72" customFormat="1" ht="31.5">
      <c r="A46" s="140" t="s">
        <v>119</v>
      </c>
      <c r="B46" s="91" t="s">
        <v>63</v>
      </c>
      <c r="C46" s="148">
        <v>52</v>
      </c>
      <c r="D46" s="148">
        <v>39</v>
      </c>
      <c r="E46" s="231">
        <v>39</v>
      </c>
      <c r="F46" s="148">
        <v>25</v>
      </c>
      <c r="G46" s="148">
        <v>25</v>
      </c>
      <c r="H46" s="73"/>
      <c r="I46" s="102"/>
      <c r="J46" s="102"/>
      <c r="K46" s="102"/>
      <c r="L46" s="102"/>
    </row>
    <row r="47" spans="1:13" s="72" customFormat="1" ht="15.75">
      <c r="A47" s="613"/>
      <c r="B47" s="613"/>
      <c r="C47" s="613"/>
      <c r="D47" s="613"/>
      <c r="E47" s="613"/>
      <c r="F47" s="613"/>
      <c r="G47" s="613"/>
      <c r="H47" s="613"/>
      <c r="I47" s="73"/>
      <c r="J47" s="102"/>
      <c r="K47" s="102"/>
      <c r="L47" s="102"/>
      <c r="M47" s="102"/>
    </row>
    <row r="48" spans="1:8" s="72" customFormat="1" ht="31.5">
      <c r="A48" s="611" t="s">
        <v>55</v>
      </c>
      <c r="B48" s="611" t="s">
        <v>31</v>
      </c>
      <c r="C48" s="79" t="s">
        <v>42</v>
      </c>
      <c r="D48" s="79" t="s">
        <v>43</v>
      </c>
      <c r="E48" s="611" t="s">
        <v>44</v>
      </c>
      <c r="F48" s="611"/>
      <c r="G48" s="611"/>
      <c r="H48" s="73"/>
    </row>
    <row r="49" spans="1:8" s="72" customFormat="1" ht="18" customHeight="1">
      <c r="A49" s="611"/>
      <c r="B49" s="611"/>
      <c r="C49" s="79" t="s">
        <v>45</v>
      </c>
      <c r="D49" s="79" t="s">
        <v>46</v>
      </c>
      <c r="E49" s="79" t="s">
        <v>35</v>
      </c>
      <c r="F49" s="79" t="s">
        <v>36</v>
      </c>
      <c r="G49" s="79" t="s">
        <v>37</v>
      </c>
      <c r="H49" s="73"/>
    </row>
    <row r="50" spans="1:8" s="72" customFormat="1" ht="35.25" customHeight="1">
      <c r="A50" s="89" t="s">
        <v>187</v>
      </c>
      <c r="B50" s="79" t="s">
        <v>48</v>
      </c>
      <c r="C50" s="77">
        <v>182468.7</v>
      </c>
      <c r="D50" s="77">
        <v>169665.1</v>
      </c>
      <c r="E50" s="77">
        <f>E51+E52+E53</f>
        <v>429860.8</v>
      </c>
      <c r="F50" s="77">
        <f>F51+F52+F53</f>
        <v>383522</v>
      </c>
      <c r="G50" s="77">
        <f>G51+G52+G53</f>
        <v>386895</v>
      </c>
      <c r="H50" s="73"/>
    </row>
    <row r="51" spans="1:8" s="72" customFormat="1" ht="15.75">
      <c r="A51" s="89" t="s">
        <v>64</v>
      </c>
      <c r="B51" s="79" t="s">
        <v>48</v>
      </c>
      <c r="C51" s="77"/>
      <c r="D51" s="77"/>
      <c r="E51" s="77">
        <f>84983-29047</f>
        <v>55936</v>
      </c>
      <c r="F51" s="77"/>
      <c r="G51" s="77"/>
      <c r="H51" s="73"/>
    </row>
    <row r="52" spans="1:8" s="72" customFormat="1" ht="20.25" customHeight="1">
      <c r="A52" s="89" t="s">
        <v>175</v>
      </c>
      <c r="B52" s="79" t="s">
        <v>48</v>
      </c>
      <c r="C52" s="78"/>
      <c r="D52" s="77"/>
      <c r="E52" s="78">
        <v>292737.8</v>
      </c>
      <c r="F52" s="78">
        <v>325757</v>
      </c>
      <c r="G52" s="78">
        <v>325757</v>
      </c>
      <c r="H52" s="191"/>
    </row>
    <row r="53" spans="1:8" s="72" customFormat="1" ht="20.25" customHeight="1">
      <c r="A53" s="89" t="s">
        <v>205</v>
      </c>
      <c r="B53" s="79" t="s">
        <v>48</v>
      </c>
      <c r="C53" s="78">
        <v>103232</v>
      </c>
      <c r="D53" s="78">
        <v>99132</v>
      </c>
      <c r="E53" s="77">
        <f>64499+2519+14212-43</f>
        <v>81187</v>
      </c>
      <c r="F53" s="77">
        <v>57765</v>
      </c>
      <c r="G53" s="77">
        <v>61138</v>
      </c>
      <c r="H53" s="73"/>
    </row>
    <row r="54" spans="1:12" s="72" customFormat="1" ht="31.5" customHeight="1">
      <c r="A54" s="76" t="s">
        <v>58</v>
      </c>
      <c r="B54" s="75" t="s">
        <v>48</v>
      </c>
      <c r="C54" s="74">
        <f>C50</f>
        <v>182468.7</v>
      </c>
      <c r="D54" s="74">
        <f>D50</f>
        <v>169665.1</v>
      </c>
      <c r="E54" s="74">
        <f>E50</f>
        <v>429860.8</v>
      </c>
      <c r="F54" s="74">
        <f>F50</f>
        <v>383522</v>
      </c>
      <c r="G54" s="74">
        <f>G50</f>
        <v>386895</v>
      </c>
      <c r="H54" s="73"/>
      <c r="J54" s="149"/>
      <c r="K54" s="149"/>
      <c r="L54" s="149"/>
    </row>
    <row r="55" spans="1:13" s="72" customFormat="1" ht="3" customHeight="1">
      <c r="A55" s="137"/>
      <c r="B55" s="137"/>
      <c r="C55" s="88"/>
      <c r="D55" s="87"/>
      <c r="E55" s="87"/>
      <c r="F55" s="87"/>
      <c r="G55" s="87"/>
      <c r="H55" s="87"/>
      <c r="I55" s="73"/>
      <c r="K55" s="149"/>
      <c r="L55" s="149"/>
      <c r="M55" s="149"/>
    </row>
    <row r="56" spans="1:9" s="72" customFormat="1" ht="15.75" customHeight="1">
      <c r="A56" s="547" t="s">
        <v>92</v>
      </c>
      <c r="B56" s="547"/>
      <c r="C56" s="547"/>
      <c r="D56" s="547"/>
      <c r="E56" s="547"/>
      <c r="F56" s="547"/>
      <c r="G56" s="547"/>
      <c r="H56" s="81"/>
      <c r="I56" s="73"/>
    </row>
    <row r="57" spans="1:9" s="72" customFormat="1" ht="21" customHeight="1">
      <c r="A57" s="547" t="s">
        <v>190</v>
      </c>
      <c r="B57" s="547"/>
      <c r="C57" s="547"/>
      <c r="D57" s="547"/>
      <c r="E57" s="547"/>
      <c r="F57" s="547"/>
      <c r="G57" s="547"/>
      <c r="H57" s="84"/>
      <c r="I57" s="73"/>
    </row>
    <row r="58" spans="1:9" s="72" customFormat="1" ht="14.25" customHeight="1">
      <c r="A58" s="550" t="s">
        <v>91</v>
      </c>
      <c r="B58" s="550"/>
      <c r="C58" s="550"/>
      <c r="D58" s="550"/>
      <c r="E58" s="550"/>
      <c r="F58" s="550"/>
      <c r="G58" s="550"/>
      <c r="H58" s="150"/>
      <c r="I58" s="73"/>
    </row>
    <row r="59" spans="1:9" s="72" customFormat="1" ht="21" customHeight="1">
      <c r="A59" s="550" t="s">
        <v>90</v>
      </c>
      <c r="B59" s="550"/>
      <c r="C59" s="550"/>
      <c r="D59" s="550"/>
      <c r="E59" s="550"/>
      <c r="F59" s="550"/>
      <c r="G59" s="550"/>
      <c r="H59" s="137"/>
      <c r="I59" s="73"/>
    </row>
    <row r="60" spans="1:9" s="72" customFormat="1" ht="51" customHeight="1">
      <c r="A60" s="547" t="s">
        <v>120</v>
      </c>
      <c r="B60" s="547"/>
      <c r="C60" s="547"/>
      <c r="D60" s="547"/>
      <c r="E60" s="547"/>
      <c r="F60" s="547"/>
      <c r="G60" s="547"/>
      <c r="H60" s="81"/>
      <c r="I60" s="73"/>
    </row>
    <row r="61" spans="1:9" s="72" customFormat="1" ht="5.25" customHeight="1">
      <c r="A61" s="84"/>
      <c r="B61" s="81"/>
      <c r="C61" s="81"/>
      <c r="D61" s="81"/>
      <c r="E61" s="81"/>
      <c r="F61" s="81"/>
      <c r="G61" s="81"/>
      <c r="H61" s="81"/>
      <c r="I61" s="73"/>
    </row>
    <row r="62" spans="1:8" s="72" customFormat="1" ht="38.25" customHeight="1">
      <c r="A62" s="611" t="s">
        <v>54</v>
      </c>
      <c r="B62" s="611" t="s">
        <v>31</v>
      </c>
      <c r="C62" s="79" t="s">
        <v>42</v>
      </c>
      <c r="D62" s="79" t="s">
        <v>43</v>
      </c>
      <c r="E62" s="611" t="s">
        <v>44</v>
      </c>
      <c r="F62" s="611"/>
      <c r="G62" s="611"/>
      <c r="H62" s="73"/>
    </row>
    <row r="63" spans="1:8" s="72" customFormat="1" ht="15.75">
      <c r="A63" s="611"/>
      <c r="B63" s="611"/>
      <c r="C63" s="79" t="s">
        <v>45</v>
      </c>
      <c r="D63" s="79" t="s">
        <v>46</v>
      </c>
      <c r="E63" s="79" t="s">
        <v>35</v>
      </c>
      <c r="F63" s="79" t="s">
        <v>36</v>
      </c>
      <c r="G63" s="79" t="s">
        <v>37</v>
      </c>
      <c r="H63" s="73"/>
    </row>
    <row r="64" spans="1:8" s="72" customFormat="1" ht="35.25" customHeight="1">
      <c r="A64" s="140" t="s">
        <v>121</v>
      </c>
      <c r="B64" s="91" t="s">
        <v>63</v>
      </c>
      <c r="C64" s="91">
        <v>1850</v>
      </c>
      <c r="D64" s="91">
        <v>1403</v>
      </c>
      <c r="E64" s="91">
        <v>1258</v>
      </c>
      <c r="F64" s="91">
        <v>1320</v>
      </c>
      <c r="G64" s="91">
        <v>1300</v>
      </c>
      <c r="H64" s="73"/>
    </row>
    <row r="65" spans="1:8" s="101" customFormat="1" ht="40.5" customHeight="1">
      <c r="A65" s="140" t="s">
        <v>122</v>
      </c>
      <c r="B65" s="91" t="s">
        <v>63</v>
      </c>
      <c r="C65" s="91">
        <v>4558</v>
      </c>
      <c r="D65" s="91">
        <v>8429</v>
      </c>
      <c r="E65" s="91">
        <v>8419</v>
      </c>
      <c r="F65" s="91">
        <v>8100</v>
      </c>
      <c r="G65" s="91">
        <v>8000</v>
      </c>
      <c r="H65" s="151"/>
    </row>
    <row r="66" spans="1:8" s="101" customFormat="1" ht="36" customHeight="1">
      <c r="A66" s="140" t="s">
        <v>207</v>
      </c>
      <c r="B66" s="91" t="s">
        <v>63</v>
      </c>
      <c r="C66" s="91">
        <v>3120</v>
      </c>
      <c r="D66" s="91">
        <v>2988</v>
      </c>
      <c r="E66" s="91">
        <v>2940</v>
      </c>
      <c r="F66" s="91">
        <v>2949</v>
      </c>
      <c r="G66" s="91">
        <v>2949</v>
      </c>
      <c r="H66" s="151"/>
    </row>
    <row r="67" spans="1:8" s="72" customFormat="1" ht="37.5" customHeight="1">
      <c r="A67" s="140" t="s">
        <v>123</v>
      </c>
      <c r="B67" s="91" t="s">
        <v>63</v>
      </c>
      <c r="C67" s="91">
        <v>2392</v>
      </c>
      <c r="D67" s="91">
        <v>699</v>
      </c>
      <c r="E67" s="91">
        <v>679</v>
      </c>
      <c r="F67" s="91">
        <v>664</v>
      </c>
      <c r="G67" s="91">
        <v>664</v>
      </c>
      <c r="H67" s="73"/>
    </row>
    <row r="68" spans="1:9" s="72" customFormat="1" ht="15.75">
      <c r="A68" s="81"/>
      <c r="B68" s="81"/>
      <c r="C68" s="81"/>
      <c r="D68" s="81"/>
      <c r="E68" s="81"/>
      <c r="F68" s="81"/>
      <c r="G68" s="81"/>
      <c r="H68" s="81"/>
      <c r="I68" s="73"/>
    </row>
    <row r="69" spans="1:8" s="72" customFormat="1" ht="37.5" customHeight="1">
      <c r="A69" s="611" t="s">
        <v>55</v>
      </c>
      <c r="B69" s="611" t="s">
        <v>31</v>
      </c>
      <c r="C69" s="79" t="s">
        <v>42</v>
      </c>
      <c r="D69" s="79" t="s">
        <v>43</v>
      </c>
      <c r="E69" s="611" t="s">
        <v>44</v>
      </c>
      <c r="F69" s="611"/>
      <c r="G69" s="611"/>
      <c r="H69" s="73"/>
    </row>
    <row r="70" spans="1:8" s="72" customFormat="1" ht="23.25" customHeight="1">
      <c r="A70" s="611"/>
      <c r="B70" s="611"/>
      <c r="C70" s="79" t="s">
        <v>45</v>
      </c>
      <c r="D70" s="79" t="s">
        <v>46</v>
      </c>
      <c r="E70" s="79" t="s">
        <v>35</v>
      </c>
      <c r="F70" s="79" t="s">
        <v>36</v>
      </c>
      <c r="G70" s="79" t="s">
        <v>37</v>
      </c>
      <c r="H70" s="73"/>
    </row>
    <row r="71" spans="1:256" s="72" customFormat="1" ht="24" customHeight="1">
      <c r="A71" s="80" t="s">
        <v>49</v>
      </c>
      <c r="B71" s="79" t="s">
        <v>48</v>
      </c>
      <c r="C71" s="78">
        <v>3226896</v>
      </c>
      <c r="D71" s="77">
        <v>3307861.5</v>
      </c>
      <c r="E71" s="77">
        <f>3394402</f>
        <v>3394402</v>
      </c>
      <c r="F71" s="77">
        <v>3462214</v>
      </c>
      <c r="G71" s="77">
        <v>3533078</v>
      </c>
      <c r="H71" s="73"/>
      <c r="IV71" s="73"/>
    </row>
    <row r="72" spans="1:256" s="72" customFormat="1" ht="32.25" customHeight="1">
      <c r="A72" s="76" t="s">
        <v>58</v>
      </c>
      <c r="B72" s="75" t="s">
        <v>48</v>
      </c>
      <c r="C72" s="74">
        <v>3226896</v>
      </c>
      <c r="D72" s="74">
        <v>3307861.5</v>
      </c>
      <c r="E72" s="74">
        <f>E71</f>
        <v>3394402</v>
      </c>
      <c r="F72" s="74">
        <v>3462214</v>
      </c>
      <c r="G72" s="74">
        <v>3533078</v>
      </c>
      <c r="H72" s="73"/>
      <c r="IV72" s="73"/>
    </row>
    <row r="73" spans="1:9" s="72" customFormat="1" ht="15.75">
      <c r="A73" s="81"/>
      <c r="B73" s="81"/>
      <c r="I73" s="73"/>
    </row>
    <row r="74" spans="1:9" s="72" customFormat="1" ht="15.75">
      <c r="A74" s="81"/>
      <c r="B74" s="81"/>
      <c r="I74" s="73"/>
    </row>
    <row r="75" spans="1:9" s="72" customFormat="1" ht="15.75">
      <c r="A75" s="81"/>
      <c r="B75" s="81"/>
      <c r="I75" s="73"/>
    </row>
    <row r="76" spans="1:9" s="72" customFormat="1" ht="15.75">
      <c r="A76" s="81"/>
      <c r="B76" s="81"/>
      <c r="I76" s="73"/>
    </row>
    <row r="77" spans="1:9" s="72" customFormat="1" ht="15.75">
      <c r="A77" s="81"/>
      <c r="B77" s="81"/>
      <c r="I77" s="73"/>
    </row>
    <row r="78" spans="1:9" s="72" customFormat="1" ht="15.75">
      <c r="A78" s="81"/>
      <c r="B78" s="81"/>
      <c r="I78" s="73"/>
    </row>
  </sheetData>
  <sheetProtection selectLockedCells="1" selectUnlockedCells="1"/>
  <mergeCells count="45">
    <mergeCell ref="A14:G14"/>
    <mergeCell ref="A15:G15"/>
    <mergeCell ref="A17:G17"/>
    <mergeCell ref="A19:G19"/>
    <mergeCell ref="D10:G10"/>
    <mergeCell ref="A12:G12"/>
    <mergeCell ref="A13:G13"/>
    <mergeCell ref="A27:A28"/>
    <mergeCell ref="B27:B28"/>
    <mergeCell ref="C27:C28"/>
    <mergeCell ref="D27:D28"/>
    <mergeCell ref="A21:G21"/>
    <mergeCell ref="A22:G22"/>
    <mergeCell ref="A24:G24"/>
    <mergeCell ref="A25:G25"/>
    <mergeCell ref="A23:G23"/>
    <mergeCell ref="E27:G27"/>
    <mergeCell ref="A31:G31"/>
    <mergeCell ref="A47:H47"/>
    <mergeCell ref="A33:A34"/>
    <mergeCell ref="B33:B34"/>
    <mergeCell ref="C33:C34"/>
    <mergeCell ref="D33:D34"/>
    <mergeCell ref="E33:G33"/>
    <mergeCell ref="A38:G38"/>
    <mergeCell ref="A40:G40"/>
    <mergeCell ref="A42:G42"/>
    <mergeCell ref="A43:A44"/>
    <mergeCell ref="B43:B44"/>
    <mergeCell ref="E43:G43"/>
    <mergeCell ref="A69:A70"/>
    <mergeCell ref="B69:B70"/>
    <mergeCell ref="E69:G69"/>
    <mergeCell ref="A58:G58"/>
    <mergeCell ref="A59:G59"/>
    <mergeCell ref="A32:G32"/>
    <mergeCell ref="A60:G60"/>
    <mergeCell ref="A62:A63"/>
    <mergeCell ref="B62:B63"/>
    <mergeCell ref="E62:G62"/>
    <mergeCell ref="A48:A49"/>
    <mergeCell ref="B48:B49"/>
    <mergeCell ref="E48:G48"/>
    <mergeCell ref="A56:G56"/>
    <mergeCell ref="A57:G57"/>
  </mergeCells>
  <printOptions horizontalCentered="1"/>
  <pageMargins left="0.39375" right="0.39375" top="0.39375" bottom="0.39375" header="0.39375" footer="0.39375"/>
  <pageSetup horizontalDpi="300" verticalDpi="300" orientation="landscape" paperSize="77" scale="98" r:id="rId1"/>
</worksheet>
</file>

<file path=xl/worksheets/sheet9.xml><?xml version="1.0" encoding="utf-8"?>
<worksheet xmlns="http://schemas.openxmlformats.org/spreadsheetml/2006/main" xmlns:r="http://schemas.openxmlformats.org/officeDocument/2006/relationships">
  <dimension ref="A1:IV71"/>
  <sheetViews>
    <sheetView view="pageBreakPreview" zoomScale="80" zoomScaleSheetLayoutView="80" zoomScalePageLayoutView="0" workbookViewId="0" topLeftCell="A1">
      <selection activeCell="A22" sqref="A22:IV22"/>
    </sheetView>
  </sheetViews>
  <sheetFormatPr defaultColWidth="9.140625" defaultRowHeight="12.75"/>
  <cols>
    <col min="1" max="1" width="43.8515625" style="1" customWidth="1"/>
    <col min="2" max="2" width="19.57421875" style="1" customWidth="1"/>
    <col min="3" max="3" width="14.28125" style="2" customWidth="1"/>
    <col min="4" max="4" width="16.421875" style="2" customWidth="1"/>
    <col min="5" max="5" width="15.421875" style="2" customWidth="1"/>
    <col min="6" max="6" width="14.28125" style="2" customWidth="1"/>
    <col min="7" max="7" width="14.140625" style="2" customWidth="1"/>
    <col min="8" max="8" width="33.00390625" style="2" customWidth="1"/>
    <col min="9" max="9" width="11.00390625" style="3" customWidth="1"/>
    <col min="10" max="10" width="11.140625" style="2" customWidth="1"/>
    <col min="11" max="12" width="13.421875" style="2" customWidth="1"/>
    <col min="13" max="13" width="14.00390625" style="2" customWidth="1"/>
    <col min="14" max="16384" width="9.140625" style="2" customWidth="1"/>
  </cols>
  <sheetData>
    <row r="1" s="93" customFormat="1" ht="15.75">
      <c r="D1" s="93" t="s">
        <v>105</v>
      </c>
    </row>
    <row r="2" s="93" customFormat="1" ht="15.75">
      <c r="D2" s="93" t="s">
        <v>16</v>
      </c>
    </row>
    <row r="3" s="93" customFormat="1" ht="15.75">
      <c r="D3" s="93" t="s">
        <v>17</v>
      </c>
    </row>
    <row r="4" spans="4:7" s="93" customFormat="1" ht="15" customHeight="1">
      <c r="D4" s="92" t="s">
        <v>496</v>
      </c>
      <c r="F4" s="92"/>
      <c r="G4" s="92"/>
    </row>
    <row r="5" ht="15" customHeight="1">
      <c r="E5" s="69"/>
    </row>
    <row r="6" spans="1:7" ht="15.75">
      <c r="A6" s="412"/>
      <c r="B6" s="412"/>
      <c r="C6" s="412"/>
      <c r="D6" s="414" t="s">
        <v>15</v>
      </c>
      <c r="E6" s="69"/>
      <c r="F6" s="414"/>
      <c r="G6" s="414"/>
    </row>
    <row r="7" spans="1:7" ht="15.75">
      <c r="A7" s="412"/>
      <c r="B7" s="412"/>
      <c r="C7" s="412"/>
      <c r="D7" s="93" t="s">
        <v>411</v>
      </c>
      <c r="E7" s="69"/>
      <c r="F7" s="93"/>
      <c r="G7" s="93"/>
    </row>
    <row r="8" spans="1:7" ht="15.75">
      <c r="A8" s="412"/>
      <c r="B8" s="412"/>
      <c r="C8" s="412"/>
      <c r="D8" s="93" t="s">
        <v>412</v>
      </c>
      <c r="E8" s="69"/>
      <c r="F8" s="93"/>
      <c r="G8" s="93"/>
    </row>
    <row r="9" spans="1:7" ht="15.75">
      <c r="A9" s="412"/>
      <c r="B9" s="412"/>
      <c r="C9" s="412"/>
      <c r="D9" s="414" t="s">
        <v>426</v>
      </c>
      <c r="E9" s="69"/>
      <c r="F9" s="414"/>
      <c r="G9" s="414"/>
    </row>
    <row r="10" spans="1:9" s="5" customFormat="1" ht="15.75">
      <c r="A10" s="11"/>
      <c r="B10" s="11"/>
      <c r="C10" s="11"/>
      <c r="D10" s="11"/>
      <c r="E10" s="11"/>
      <c r="F10" s="11"/>
      <c r="G10" s="11"/>
      <c r="I10" s="7"/>
    </row>
    <row r="11" spans="1:9" s="5" customFormat="1" ht="15.75">
      <c r="A11" s="11"/>
      <c r="B11" s="11"/>
      <c r="C11" s="11"/>
      <c r="D11" s="11"/>
      <c r="E11" s="11"/>
      <c r="F11" s="11"/>
      <c r="G11" s="11"/>
      <c r="I11" s="7"/>
    </row>
    <row r="12" spans="1:8" ht="15.75">
      <c r="A12" s="599" t="s">
        <v>18</v>
      </c>
      <c r="B12" s="599"/>
      <c r="C12" s="599"/>
      <c r="D12" s="599"/>
      <c r="E12" s="599"/>
      <c r="F12" s="599"/>
      <c r="G12" s="599"/>
      <c r="H12" s="13"/>
    </row>
    <row r="13" spans="1:9" s="16" customFormat="1" ht="15.75">
      <c r="A13" s="600" t="s">
        <v>19</v>
      </c>
      <c r="B13" s="600"/>
      <c r="C13" s="600"/>
      <c r="D13" s="600"/>
      <c r="E13" s="600"/>
      <c r="F13" s="600"/>
      <c r="G13" s="600"/>
      <c r="H13" s="14"/>
      <c r="I13" s="15"/>
    </row>
    <row r="14" spans="1:9" s="16" customFormat="1" ht="15.75">
      <c r="A14" s="601" t="s">
        <v>20</v>
      </c>
      <c r="B14" s="601"/>
      <c r="C14" s="601"/>
      <c r="D14" s="601"/>
      <c r="E14" s="601"/>
      <c r="F14" s="601"/>
      <c r="G14" s="601"/>
      <c r="H14" s="17"/>
      <c r="I14" s="15"/>
    </row>
    <row r="15" spans="1:8" ht="15.75">
      <c r="A15" s="599" t="s">
        <v>21</v>
      </c>
      <c r="B15" s="599"/>
      <c r="C15" s="599"/>
      <c r="D15" s="599"/>
      <c r="E15" s="599"/>
      <c r="F15" s="599"/>
      <c r="G15" s="599"/>
      <c r="H15" s="13"/>
    </row>
    <row r="16" spans="1:13" ht="12.75" customHeight="1">
      <c r="A16" s="18"/>
      <c r="B16" s="18"/>
      <c r="C16" s="19"/>
      <c r="D16" s="19"/>
      <c r="E16" s="19"/>
      <c r="F16" s="19"/>
      <c r="G16" s="19"/>
      <c r="H16" s="19"/>
      <c r="J16" s="20"/>
      <c r="K16" s="20"/>
      <c r="L16" s="20"/>
      <c r="M16" s="20"/>
    </row>
    <row r="17" spans="1:13" ht="36" customHeight="1">
      <c r="A17" s="597" t="s">
        <v>341</v>
      </c>
      <c r="B17" s="597"/>
      <c r="C17" s="597"/>
      <c r="D17" s="597"/>
      <c r="E17" s="597"/>
      <c r="F17" s="597"/>
      <c r="G17" s="597"/>
      <c r="H17" s="18"/>
      <c r="J17" s="20"/>
      <c r="K17" s="20"/>
      <c r="L17" s="20"/>
      <c r="M17" s="20"/>
    </row>
    <row r="18" spans="1:13" s="16" customFormat="1" ht="34.5" customHeight="1">
      <c r="A18" s="597" t="s">
        <v>22</v>
      </c>
      <c r="B18" s="597"/>
      <c r="C18" s="597"/>
      <c r="D18" s="597"/>
      <c r="E18" s="597"/>
      <c r="F18" s="597"/>
      <c r="G18" s="597"/>
      <c r="H18" s="19"/>
      <c r="I18" s="15"/>
      <c r="J18" s="19"/>
      <c r="K18" s="19"/>
      <c r="L18" s="19"/>
      <c r="M18" s="19"/>
    </row>
    <row r="19" spans="1:12" s="16" customFormat="1" ht="105" customHeight="1">
      <c r="A19" s="597" t="s">
        <v>23</v>
      </c>
      <c r="B19" s="597"/>
      <c r="C19" s="597"/>
      <c r="D19" s="597"/>
      <c r="E19" s="597"/>
      <c r="F19" s="597"/>
      <c r="G19" s="597"/>
      <c r="H19" s="22"/>
      <c r="I19" s="23"/>
      <c r="J19" s="24"/>
      <c r="K19" s="24"/>
      <c r="L19" s="24"/>
    </row>
    <row r="20" spans="1:7" s="27" customFormat="1" ht="15.75">
      <c r="A20" s="25" t="s">
        <v>24</v>
      </c>
      <c r="B20" s="26"/>
      <c r="C20" s="26"/>
      <c r="D20" s="26"/>
      <c r="E20" s="26"/>
      <c r="F20" s="26"/>
      <c r="G20" s="26"/>
    </row>
    <row r="21" spans="1:7" s="27" customFormat="1" ht="17.25" customHeight="1">
      <c r="A21" s="598" t="s">
        <v>25</v>
      </c>
      <c r="B21" s="598"/>
      <c r="C21" s="598"/>
      <c r="D21" s="598"/>
      <c r="E21" s="598"/>
      <c r="F21" s="598"/>
      <c r="G21" s="598"/>
    </row>
    <row r="22" spans="1:7" s="27" customFormat="1" ht="30" customHeight="1">
      <c r="A22" s="519" t="s">
        <v>26</v>
      </c>
      <c r="B22" s="519"/>
      <c r="C22" s="519"/>
      <c r="D22" s="519"/>
      <c r="E22" s="519"/>
      <c r="F22" s="519"/>
      <c r="G22" s="519"/>
    </row>
    <row r="23" s="27" customFormat="1" ht="15.75">
      <c r="A23" s="11" t="s">
        <v>27</v>
      </c>
    </row>
    <row r="24" spans="1:7" s="27" customFormat="1" ht="21" customHeight="1">
      <c r="A24" s="519" t="s">
        <v>28</v>
      </c>
      <c r="B24" s="519"/>
      <c r="C24" s="519"/>
      <c r="D24" s="519"/>
      <c r="E24" s="519"/>
      <c r="F24" s="519"/>
      <c r="G24" s="519"/>
    </row>
    <row r="25" spans="1:12" ht="83.25" customHeight="1">
      <c r="A25" s="597" t="s">
        <v>497</v>
      </c>
      <c r="B25" s="597"/>
      <c r="C25" s="597"/>
      <c r="D25" s="597"/>
      <c r="E25" s="597"/>
      <c r="F25" s="597"/>
      <c r="G25" s="597"/>
      <c r="H25" s="18"/>
      <c r="I25" s="29"/>
      <c r="J25" s="30"/>
      <c r="K25" s="30"/>
      <c r="L25" s="30"/>
    </row>
    <row r="26" spans="1:7" s="27" customFormat="1" ht="19.5" customHeight="1">
      <c r="A26" s="31" t="s">
        <v>29</v>
      </c>
      <c r="B26" s="32"/>
      <c r="C26" s="32"/>
      <c r="D26" s="32"/>
      <c r="E26" s="32"/>
      <c r="F26" s="32"/>
      <c r="G26" s="32"/>
    </row>
    <row r="27" spans="1:7" s="27" customFormat="1" ht="12.75" customHeight="1">
      <c r="A27" s="602" t="s">
        <v>30</v>
      </c>
      <c r="B27" s="602" t="s">
        <v>31</v>
      </c>
      <c r="C27" s="602" t="s">
        <v>32</v>
      </c>
      <c r="D27" s="602" t="s">
        <v>33</v>
      </c>
      <c r="E27" s="602" t="s">
        <v>34</v>
      </c>
      <c r="F27" s="602"/>
      <c r="G27" s="602"/>
    </row>
    <row r="28" spans="1:7" s="27" customFormat="1" ht="18.75" customHeight="1">
      <c r="A28" s="602"/>
      <c r="B28" s="602"/>
      <c r="C28" s="602"/>
      <c r="D28" s="602"/>
      <c r="E28" s="33" t="s">
        <v>35</v>
      </c>
      <c r="F28" s="33" t="s">
        <v>36</v>
      </c>
      <c r="G28" s="33" t="s">
        <v>37</v>
      </c>
    </row>
    <row r="29" spans="1:7" s="27" customFormat="1" ht="45.75" customHeight="1">
      <c r="A29" s="328" t="s">
        <v>342</v>
      </c>
      <c r="B29" s="38" t="s">
        <v>343</v>
      </c>
      <c r="C29" s="38">
        <v>123.23</v>
      </c>
      <c r="D29" s="38">
        <v>119.11</v>
      </c>
      <c r="E29" s="38">
        <v>119</v>
      </c>
      <c r="F29" s="38">
        <v>118.9</v>
      </c>
      <c r="G29" s="38">
        <v>118.8</v>
      </c>
    </row>
    <row r="30" spans="1:7" s="27" customFormat="1" ht="52.5" customHeight="1">
      <c r="A30" s="328" t="s">
        <v>344</v>
      </c>
      <c r="B30" s="38" t="s">
        <v>38</v>
      </c>
      <c r="C30" s="62">
        <v>100</v>
      </c>
      <c r="D30" s="62">
        <v>100</v>
      </c>
      <c r="E30" s="62">
        <v>100</v>
      </c>
      <c r="F30" s="62">
        <v>100</v>
      </c>
      <c r="G30" s="62">
        <v>100</v>
      </c>
    </row>
    <row r="31" spans="1:12" ht="15" customHeight="1">
      <c r="A31" s="35"/>
      <c r="B31" s="603"/>
      <c r="C31" s="603"/>
      <c r="D31" s="603"/>
      <c r="E31" s="603"/>
      <c r="F31" s="603"/>
      <c r="G31" s="603"/>
      <c r="H31" s="603"/>
      <c r="I31" s="29"/>
      <c r="J31" s="30"/>
      <c r="K31" s="30"/>
      <c r="L31" s="30"/>
    </row>
    <row r="32" spans="1:8" ht="30.75" customHeight="1">
      <c r="A32" s="604" t="s">
        <v>345</v>
      </c>
      <c r="B32" s="604"/>
      <c r="C32" s="604"/>
      <c r="D32" s="604"/>
      <c r="E32" s="604"/>
      <c r="F32" s="604"/>
      <c r="G32" s="604"/>
      <c r="H32" s="18"/>
    </row>
    <row r="33" spans="1:9" ht="21" customHeight="1">
      <c r="A33" s="605" t="s">
        <v>40</v>
      </c>
      <c r="B33" s="605"/>
      <c r="C33" s="605"/>
      <c r="D33" s="605"/>
      <c r="E33" s="605"/>
      <c r="F33" s="605"/>
      <c r="G33" s="605"/>
      <c r="H33" s="3"/>
      <c r="I33" s="2"/>
    </row>
    <row r="34" spans="1:9" ht="31.5" customHeight="1">
      <c r="A34" s="606" t="s">
        <v>41</v>
      </c>
      <c r="B34" s="607" t="s">
        <v>31</v>
      </c>
      <c r="C34" s="38" t="s">
        <v>42</v>
      </c>
      <c r="D34" s="38" t="s">
        <v>43</v>
      </c>
      <c r="E34" s="607" t="s">
        <v>44</v>
      </c>
      <c r="F34" s="607"/>
      <c r="G34" s="607"/>
      <c r="H34" s="3"/>
      <c r="I34" s="2"/>
    </row>
    <row r="35" spans="1:9" ht="15.75">
      <c r="A35" s="606"/>
      <c r="B35" s="607"/>
      <c r="C35" s="37" t="s">
        <v>45</v>
      </c>
      <c r="D35" s="37" t="s">
        <v>46</v>
      </c>
      <c r="E35" s="37" t="s">
        <v>35</v>
      </c>
      <c r="F35" s="37" t="s">
        <v>36</v>
      </c>
      <c r="G35" s="37" t="s">
        <v>37</v>
      </c>
      <c r="H35" s="3"/>
      <c r="I35" s="2"/>
    </row>
    <row r="36" spans="1:9" ht="30">
      <c r="A36" s="39" t="s">
        <v>47</v>
      </c>
      <c r="B36" s="38" t="s">
        <v>48</v>
      </c>
      <c r="C36" s="40">
        <f>C54</f>
        <v>16121</v>
      </c>
      <c r="D36" s="40">
        <f>D54</f>
        <v>0</v>
      </c>
      <c r="E36" s="40">
        <f>E54</f>
        <v>117578</v>
      </c>
      <c r="F36" s="40">
        <f>F54</f>
        <v>0</v>
      </c>
      <c r="G36" s="40">
        <f>G54</f>
        <v>0</v>
      </c>
      <c r="H36" s="3"/>
      <c r="I36" s="2"/>
    </row>
    <row r="37" spans="1:9" ht="20.25" customHeight="1">
      <c r="A37" s="39" t="s">
        <v>49</v>
      </c>
      <c r="B37" s="38" t="s">
        <v>48</v>
      </c>
      <c r="C37" s="40">
        <f>C71</f>
        <v>473212</v>
      </c>
      <c r="D37" s="40">
        <f>D71</f>
        <v>481714.5</v>
      </c>
      <c r="E37" s="40">
        <f>E71</f>
        <v>480949.6</v>
      </c>
      <c r="F37" s="40">
        <f>F71</f>
        <v>482271</v>
      </c>
      <c r="G37" s="40">
        <f>G71</f>
        <v>486469</v>
      </c>
      <c r="H37" s="3"/>
      <c r="I37" s="2"/>
    </row>
    <row r="38" spans="1:12" ht="35.25" customHeight="1">
      <c r="A38" s="41" t="s">
        <v>50</v>
      </c>
      <c r="B38" s="36" t="s">
        <v>48</v>
      </c>
      <c r="C38" s="42">
        <f>SUM(C36:C37)</f>
        <v>489333</v>
      </c>
      <c r="D38" s="42">
        <f>SUM(D36:D37)</f>
        <v>481714.5</v>
      </c>
      <c r="E38" s="42">
        <f>SUM(E36:E37)</f>
        <v>598527.6</v>
      </c>
      <c r="F38" s="42">
        <f>SUM(F36:F37)</f>
        <v>482271</v>
      </c>
      <c r="G38" s="42">
        <f>SUM(G36:G37)</f>
        <v>486469</v>
      </c>
      <c r="H38" s="43"/>
      <c r="I38" s="20"/>
      <c r="J38" s="20"/>
      <c r="K38" s="20"/>
      <c r="L38" s="20"/>
    </row>
    <row r="39" spans="1:13" s="16" customFormat="1" ht="15.75" customHeight="1">
      <c r="A39" s="597" t="s">
        <v>51</v>
      </c>
      <c r="B39" s="597"/>
      <c r="C39" s="597"/>
      <c r="D39" s="597"/>
      <c r="E39" s="597"/>
      <c r="F39" s="597"/>
      <c r="G39" s="597"/>
      <c r="H39" s="597"/>
      <c r="I39" s="15"/>
      <c r="J39" s="19"/>
      <c r="K39" s="19"/>
      <c r="L39" s="19"/>
      <c r="M39" s="19"/>
    </row>
    <row r="40" spans="1:7" s="27" customFormat="1" ht="17.25" customHeight="1">
      <c r="A40" s="44" t="s">
        <v>52</v>
      </c>
      <c r="B40" s="28"/>
      <c r="C40" s="28"/>
      <c r="D40" s="28"/>
      <c r="E40" s="28"/>
      <c r="F40" s="28"/>
      <c r="G40" s="28"/>
    </row>
    <row r="41" spans="1:7" s="27" customFormat="1" ht="37.5" customHeight="1">
      <c r="A41" s="519" t="s">
        <v>26</v>
      </c>
      <c r="B41" s="519"/>
      <c r="C41" s="519"/>
      <c r="D41" s="519"/>
      <c r="E41" s="519"/>
      <c r="F41" s="519"/>
      <c r="G41" s="519"/>
    </row>
    <row r="42" spans="1:8" s="27" customFormat="1" ht="24" customHeight="1">
      <c r="A42" s="597" t="s">
        <v>53</v>
      </c>
      <c r="B42" s="597"/>
      <c r="C42" s="597"/>
      <c r="D42" s="597"/>
      <c r="E42" s="597"/>
      <c r="F42" s="597"/>
      <c r="G42" s="597"/>
      <c r="H42" s="22"/>
    </row>
    <row r="43" spans="1:256" ht="40.5" customHeight="1">
      <c r="A43" s="597" t="s">
        <v>346</v>
      </c>
      <c r="B43" s="597"/>
      <c r="C43" s="597"/>
      <c r="D43" s="597"/>
      <c r="E43" s="597"/>
      <c r="F43" s="597"/>
      <c r="G43" s="597"/>
      <c r="H43" s="160"/>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c r="EO43" s="109"/>
      <c r="EP43" s="109"/>
      <c r="EQ43" s="109"/>
      <c r="ER43" s="109"/>
      <c r="ES43" s="109"/>
      <c r="ET43" s="109"/>
      <c r="EU43" s="109"/>
      <c r="EV43" s="109"/>
      <c r="EW43" s="109"/>
      <c r="EX43" s="109"/>
      <c r="EY43" s="109"/>
      <c r="EZ43" s="109"/>
      <c r="FA43" s="109"/>
      <c r="FB43" s="109"/>
      <c r="FC43" s="109"/>
      <c r="FD43" s="109"/>
      <c r="FE43" s="109"/>
      <c r="FF43" s="109"/>
      <c r="FG43" s="109"/>
      <c r="FH43" s="109"/>
      <c r="FI43" s="109"/>
      <c r="FJ43" s="109"/>
      <c r="FK43" s="109"/>
      <c r="FL43" s="109"/>
      <c r="FM43" s="109"/>
      <c r="FN43" s="109"/>
      <c r="FO43" s="109"/>
      <c r="FP43" s="109"/>
      <c r="FQ43" s="109"/>
      <c r="FR43" s="109"/>
      <c r="FS43" s="109"/>
      <c r="FT43" s="109"/>
      <c r="FU43" s="109"/>
      <c r="FV43" s="109"/>
      <c r="FW43" s="109"/>
      <c r="FX43" s="109"/>
      <c r="FY43" s="109"/>
      <c r="FZ43" s="109"/>
      <c r="GA43" s="109"/>
      <c r="GB43" s="109"/>
      <c r="GC43" s="109"/>
      <c r="GD43" s="109"/>
      <c r="GE43" s="109"/>
      <c r="GF43" s="109"/>
      <c r="GG43" s="109"/>
      <c r="GH43" s="109"/>
      <c r="GI43" s="109"/>
      <c r="GJ43" s="109"/>
      <c r="GK43" s="109"/>
      <c r="GL43" s="109"/>
      <c r="GM43" s="109"/>
      <c r="GN43" s="109"/>
      <c r="GO43" s="109"/>
      <c r="GP43" s="109"/>
      <c r="GQ43" s="109"/>
      <c r="GR43" s="109"/>
      <c r="GS43" s="109"/>
      <c r="GT43" s="109"/>
      <c r="GU43" s="109"/>
      <c r="GV43" s="109"/>
      <c r="GW43" s="109"/>
      <c r="GX43" s="109"/>
      <c r="GY43" s="109"/>
      <c r="GZ43" s="109"/>
      <c r="HA43" s="109"/>
      <c r="HB43" s="109"/>
      <c r="HC43" s="109"/>
      <c r="HD43" s="109"/>
      <c r="HE43" s="109"/>
      <c r="HF43" s="109"/>
      <c r="HG43" s="109"/>
      <c r="HH43" s="109"/>
      <c r="HI43" s="109"/>
      <c r="HJ43" s="109"/>
      <c r="HK43" s="109"/>
      <c r="HL43" s="109"/>
      <c r="HM43" s="109"/>
      <c r="HN43" s="109"/>
      <c r="HO43" s="109"/>
      <c r="HP43" s="109"/>
      <c r="HQ43" s="109"/>
      <c r="HR43" s="109"/>
      <c r="HS43" s="109"/>
      <c r="HT43" s="109"/>
      <c r="HU43" s="109"/>
      <c r="HV43" s="109"/>
      <c r="HW43" s="109"/>
      <c r="HX43" s="109"/>
      <c r="HY43" s="109"/>
      <c r="HZ43" s="109"/>
      <c r="IA43" s="109"/>
      <c r="IB43" s="109"/>
      <c r="IC43" s="109"/>
      <c r="ID43" s="109"/>
      <c r="IE43" s="109"/>
      <c r="IF43" s="109"/>
      <c r="IG43" s="109"/>
      <c r="IH43" s="109"/>
      <c r="II43" s="109"/>
      <c r="IJ43" s="109"/>
      <c r="IK43" s="109"/>
      <c r="IL43" s="109"/>
      <c r="IM43" s="109"/>
      <c r="IN43" s="109"/>
      <c r="IO43" s="109"/>
      <c r="IP43" s="109"/>
      <c r="IQ43" s="109"/>
      <c r="IR43" s="109"/>
      <c r="IS43" s="109"/>
      <c r="IT43" s="109"/>
      <c r="IU43" s="109"/>
      <c r="IV43" s="109"/>
    </row>
    <row r="44" spans="1:256" ht="42" customHeight="1">
      <c r="A44" s="522" t="s">
        <v>54</v>
      </c>
      <c r="B44" s="497" t="s">
        <v>31</v>
      </c>
      <c r="C44" s="188" t="s">
        <v>42</v>
      </c>
      <c r="D44" s="188" t="s">
        <v>43</v>
      </c>
      <c r="E44" s="497" t="s">
        <v>44</v>
      </c>
      <c r="F44" s="497"/>
      <c r="G44" s="497"/>
      <c r="H44" s="160"/>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c r="EO44" s="109"/>
      <c r="EP44" s="109"/>
      <c r="EQ44" s="109"/>
      <c r="ER44" s="109"/>
      <c r="ES44" s="109"/>
      <c r="ET44" s="109"/>
      <c r="EU44" s="109"/>
      <c r="EV44" s="109"/>
      <c r="EW44" s="109"/>
      <c r="EX44" s="109"/>
      <c r="EY44" s="109"/>
      <c r="EZ44" s="109"/>
      <c r="FA44" s="109"/>
      <c r="FB44" s="109"/>
      <c r="FC44" s="109"/>
      <c r="FD44" s="109"/>
      <c r="FE44" s="109"/>
      <c r="FF44" s="109"/>
      <c r="FG44" s="109"/>
      <c r="FH44" s="109"/>
      <c r="FI44" s="109"/>
      <c r="FJ44" s="109"/>
      <c r="FK44" s="109"/>
      <c r="FL44" s="109"/>
      <c r="FM44" s="109"/>
      <c r="FN44" s="109"/>
      <c r="FO44" s="109"/>
      <c r="FP44" s="109"/>
      <c r="FQ44" s="109"/>
      <c r="FR44" s="109"/>
      <c r="FS44" s="109"/>
      <c r="FT44" s="109"/>
      <c r="FU44" s="109"/>
      <c r="FV44" s="109"/>
      <c r="FW44" s="109"/>
      <c r="FX44" s="109"/>
      <c r="FY44" s="109"/>
      <c r="FZ44" s="109"/>
      <c r="GA44" s="109"/>
      <c r="GB44" s="109"/>
      <c r="GC44" s="109"/>
      <c r="GD44" s="109"/>
      <c r="GE44" s="109"/>
      <c r="GF44" s="109"/>
      <c r="GG44" s="109"/>
      <c r="GH44" s="109"/>
      <c r="GI44" s="109"/>
      <c r="GJ44" s="109"/>
      <c r="GK44" s="109"/>
      <c r="GL44" s="109"/>
      <c r="GM44" s="109"/>
      <c r="GN44" s="109"/>
      <c r="GO44" s="109"/>
      <c r="GP44" s="109"/>
      <c r="GQ44" s="109"/>
      <c r="GR44" s="109"/>
      <c r="GS44" s="109"/>
      <c r="GT44" s="109"/>
      <c r="GU44" s="109"/>
      <c r="GV44" s="109"/>
      <c r="GW44" s="109"/>
      <c r="GX44" s="109"/>
      <c r="GY44" s="109"/>
      <c r="GZ44" s="109"/>
      <c r="HA44" s="109"/>
      <c r="HB44" s="109"/>
      <c r="HC44" s="109"/>
      <c r="HD44" s="109"/>
      <c r="HE44" s="109"/>
      <c r="HF44" s="109"/>
      <c r="HG44" s="109"/>
      <c r="HH44" s="109"/>
      <c r="HI44" s="109"/>
      <c r="HJ44" s="109"/>
      <c r="HK44" s="109"/>
      <c r="HL44" s="109"/>
      <c r="HM44" s="109"/>
      <c r="HN44" s="109"/>
      <c r="HO44" s="109"/>
      <c r="HP44" s="109"/>
      <c r="HQ44" s="109"/>
      <c r="HR44" s="109"/>
      <c r="HS44" s="109"/>
      <c r="HT44" s="109"/>
      <c r="HU44" s="109"/>
      <c r="HV44" s="109"/>
      <c r="HW44" s="109"/>
      <c r="HX44" s="109"/>
      <c r="HY44" s="109"/>
      <c r="HZ44" s="109"/>
      <c r="IA44" s="109"/>
      <c r="IB44" s="109"/>
      <c r="IC44" s="109"/>
      <c r="ID44" s="109"/>
      <c r="IE44" s="109"/>
      <c r="IF44" s="109"/>
      <c r="IG44" s="109"/>
      <c r="IH44" s="109"/>
      <c r="II44" s="109"/>
      <c r="IJ44" s="109"/>
      <c r="IK44" s="109"/>
      <c r="IL44" s="109"/>
      <c r="IM44" s="109"/>
      <c r="IN44" s="109"/>
      <c r="IO44" s="109"/>
      <c r="IP44" s="109"/>
      <c r="IQ44" s="109"/>
      <c r="IR44" s="109"/>
      <c r="IS44" s="109"/>
      <c r="IT44" s="109"/>
      <c r="IU44" s="109"/>
      <c r="IV44" s="109"/>
    </row>
    <row r="45" spans="1:9" ht="15.75">
      <c r="A45" s="523"/>
      <c r="B45" s="497"/>
      <c r="C45" s="188" t="s">
        <v>45</v>
      </c>
      <c r="D45" s="188" t="s">
        <v>46</v>
      </c>
      <c r="E45" s="188" t="s">
        <v>35</v>
      </c>
      <c r="F45" s="188" t="s">
        <v>36</v>
      </c>
      <c r="G45" s="188" t="s">
        <v>37</v>
      </c>
      <c r="H45" s="46"/>
      <c r="I45" s="2"/>
    </row>
    <row r="46" spans="1:12" ht="29.25" customHeight="1">
      <c r="A46" s="242" t="s">
        <v>347</v>
      </c>
      <c r="B46" s="243" t="s">
        <v>65</v>
      </c>
      <c r="C46" s="243">
        <v>108751</v>
      </c>
      <c r="D46" s="329">
        <v>107962</v>
      </c>
      <c r="E46" s="329">
        <v>109000</v>
      </c>
      <c r="F46" s="329">
        <v>108500</v>
      </c>
      <c r="G46" s="329">
        <v>108000</v>
      </c>
      <c r="H46" s="46"/>
      <c r="I46" s="20"/>
      <c r="J46" s="20"/>
      <c r="K46" s="20"/>
      <c r="L46" s="20"/>
    </row>
    <row r="47" spans="1:12" ht="31.5">
      <c r="A47" s="314" t="s">
        <v>348</v>
      </c>
      <c r="B47" s="259" t="s">
        <v>65</v>
      </c>
      <c r="C47" s="330">
        <v>12</v>
      </c>
      <c r="D47" s="330">
        <v>12</v>
      </c>
      <c r="E47" s="330">
        <v>26</v>
      </c>
      <c r="F47" s="68">
        <v>26</v>
      </c>
      <c r="G47" s="68">
        <v>26</v>
      </c>
      <c r="H47" s="3"/>
      <c r="I47" s="20"/>
      <c r="J47" s="20"/>
      <c r="K47" s="20"/>
      <c r="L47" s="20"/>
    </row>
    <row r="48" spans="1:12" ht="15.75">
      <c r="A48" s="314" t="s">
        <v>349</v>
      </c>
      <c r="B48" s="38" t="s">
        <v>65</v>
      </c>
      <c r="C48" s="331">
        <v>415</v>
      </c>
      <c r="D48" s="331">
        <v>500</v>
      </c>
      <c r="E48" s="331">
        <v>230</v>
      </c>
      <c r="F48" s="62">
        <v>220</v>
      </c>
      <c r="G48" s="62">
        <v>200</v>
      </c>
      <c r="H48" s="3"/>
      <c r="I48" s="20"/>
      <c r="J48" s="20"/>
      <c r="K48" s="20"/>
      <c r="L48" s="20"/>
    </row>
    <row r="49" spans="1:12" ht="15.75">
      <c r="A49" s="35"/>
      <c r="B49" s="603"/>
      <c r="C49" s="603"/>
      <c r="D49" s="603"/>
      <c r="E49" s="603"/>
      <c r="F49" s="603"/>
      <c r="G49" s="603"/>
      <c r="H49" s="3"/>
      <c r="I49" s="20"/>
      <c r="J49" s="20"/>
      <c r="K49" s="20"/>
      <c r="L49" s="20"/>
    </row>
    <row r="50" spans="1:12" s="16" customFormat="1" ht="31.5">
      <c r="A50" s="578" t="s">
        <v>55</v>
      </c>
      <c r="B50" s="578" t="s">
        <v>31</v>
      </c>
      <c r="C50" s="38" t="s">
        <v>42</v>
      </c>
      <c r="D50" s="38" t="s">
        <v>43</v>
      </c>
      <c r="E50" s="578" t="s">
        <v>44</v>
      </c>
      <c r="F50" s="578"/>
      <c r="G50" s="578"/>
      <c r="H50" s="15"/>
      <c r="I50" s="19"/>
      <c r="J50" s="19"/>
      <c r="K50" s="19"/>
      <c r="L50" s="19"/>
    </row>
    <row r="51" spans="1:12" ht="15.75">
      <c r="A51" s="578"/>
      <c r="B51" s="578"/>
      <c r="C51" s="38" t="s">
        <v>45</v>
      </c>
      <c r="D51" s="38" t="s">
        <v>46</v>
      </c>
      <c r="E51" s="38" t="s">
        <v>35</v>
      </c>
      <c r="F51" s="38" t="s">
        <v>36</v>
      </c>
      <c r="G51" s="38" t="s">
        <v>37</v>
      </c>
      <c r="H51" s="3"/>
      <c r="I51" s="20"/>
      <c r="J51" s="52"/>
      <c r="K51" s="52"/>
      <c r="L51" s="52"/>
    </row>
    <row r="52" spans="1:12" ht="30.75" customHeight="1">
      <c r="A52" s="51" t="s">
        <v>56</v>
      </c>
      <c r="B52" s="38" t="s">
        <v>48</v>
      </c>
      <c r="C52" s="40">
        <v>16121</v>
      </c>
      <c r="D52" s="40">
        <f>SUM(D53:D53)</f>
        <v>0</v>
      </c>
      <c r="E52" s="40">
        <f>SUM(E53:E53)</f>
        <v>117578</v>
      </c>
      <c r="F52" s="40">
        <f>SUM(F53:F53)</f>
        <v>0</v>
      </c>
      <c r="G52" s="40">
        <f>SUM(G53:G53)</f>
        <v>0</v>
      </c>
      <c r="H52" s="3"/>
      <c r="I52" s="20"/>
      <c r="J52" s="52"/>
      <c r="K52" s="52"/>
      <c r="L52" s="52"/>
    </row>
    <row r="53" spans="1:9" s="16" customFormat="1" ht="30.75" customHeight="1">
      <c r="A53" s="60" t="s">
        <v>64</v>
      </c>
      <c r="B53" s="38" t="s">
        <v>48</v>
      </c>
      <c r="C53" s="56">
        <v>0</v>
      </c>
      <c r="D53" s="56">
        <v>0</v>
      </c>
      <c r="E53" s="56">
        <v>117578</v>
      </c>
      <c r="F53" s="56">
        <v>0</v>
      </c>
      <c r="G53" s="56">
        <v>0</v>
      </c>
      <c r="H53" s="18"/>
      <c r="I53" s="15"/>
    </row>
    <row r="54" spans="1:14" s="16" customFormat="1" ht="14.25" customHeight="1">
      <c r="A54" s="41" t="s">
        <v>58</v>
      </c>
      <c r="B54" s="36" t="s">
        <v>48</v>
      </c>
      <c r="C54" s="42">
        <f>C52</f>
        <v>16121</v>
      </c>
      <c r="D54" s="42">
        <f>D52</f>
        <v>0</v>
      </c>
      <c r="E54" s="42">
        <f>E52</f>
        <v>117578</v>
      </c>
      <c r="F54" s="42">
        <f>F52</f>
        <v>0</v>
      </c>
      <c r="G54" s="42">
        <f>G52</f>
        <v>0</v>
      </c>
      <c r="H54" s="597"/>
      <c r="I54" s="597"/>
      <c r="J54" s="597"/>
      <c r="K54" s="597"/>
      <c r="L54" s="597"/>
      <c r="M54" s="597"/>
      <c r="N54" s="597"/>
    </row>
    <row r="55" spans="1:14" s="16" customFormat="1" ht="12" customHeight="1">
      <c r="A55" s="22"/>
      <c r="B55" s="53"/>
      <c r="C55" s="54"/>
      <c r="D55" s="54"/>
      <c r="E55" s="54"/>
      <c r="F55" s="54"/>
      <c r="G55" s="54"/>
      <c r="H55" s="519"/>
      <c r="I55" s="519"/>
      <c r="J55" s="519"/>
      <c r="K55" s="519"/>
      <c r="L55" s="519"/>
      <c r="M55" s="519"/>
      <c r="N55" s="519"/>
    </row>
    <row r="56" spans="1:14" s="16" customFormat="1" ht="19.5" customHeight="1">
      <c r="A56" s="597" t="s">
        <v>59</v>
      </c>
      <c r="B56" s="597"/>
      <c r="C56" s="597"/>
      <c r="D56" s="597"/>
      <c r="E56" s="597"/>
      <c r="F56" s="597"/>
      <c r="G56" s="597"/>
      <c r="H56" s="519"/>
      <c r="I56" s="519"/>
      <c r="J56" s="519"/>
      <c r="K56" s="519"/>
      <c r="L56" s="519"/>
      <c r="M56" s="519"/>
      <c r="N56" s="519"/>
    </row>
    <row r="57" spans="1:14" s="16" customFormat="1" ht="23.25" customHeight="1">
      <c r="A57" s="597" t="s">
        <v>60</v>
      </c>
      <c r="B57" s="597"/>
      <c r="C57" s="597"/>
      <c r="D57" s="597"/>
      <c r="E57" s="597"/>
      <c r="F57" s="597"/>
      <c r="G57" s="597"/>
      <c r="H57" s="35"/>
      <c r="I57" s="603"/>
      <c r="J57" s="603"/>
      <c r="K57" s="603"/>
      <c r="L57" s="603"/>
      <c r="M57" s="603"/>
      <c r="N57" s="603"/>
    </row>
    <row r="58" spans="1:9" s="16" customFormat="1" ht="27" customHeight="1">
      <c r="A58" s="519" t="s">
        <v>61</v>
      </c>
      <c r="B58" s="519"/>
      <c r="C58" s="519"/>
      <c r="D58" s="519"/>
      <c r="E58" s="519"/>
      <c r="F58" s="519"/>
      <c r="G58" s="519"/>
      <c r="H58" s="18"/>
      <c r="I58" s="15"/>
    </row>
    <row r="59" spans="1:8" s="16" customFormat="1" ht="15.75" customHeight="1">
      <c r="A59" s="519" t="s">
        <v>62</v>
      </c>
      <c r="B59" s="519"/>
      <c r="C59" s="519"/>
      <c r="D59" s="519"/>
      <c r="E59" s="519"/>
      <c r="F59" s="519"/>
      <c r="G59" s="519"/>
      <c r="H59" s="15"/>
    </row>
    <row r="60" spans="1:8" s="16" customFormat="1" ht="31.5" customHeight="1">
      <c r="A60" s="597" t="s">
        <v>346</v>
      </c>
      <c r="B60" s="597"/>
      <c r="C60" s="597"/>
      <c r="D60" s="597"/>
      <c r="E60" s="597"/>
      <c r="F60" s="597"/>
      <c r="G60" s="597"/>
      <c r="H60" s="15"/>
    </row>
    <row r="61" spans="1:8" s="16" customFormat="1" ht="6.75" customHeight="1">
      <c r="A61" s="18"/>
      <c r="B61" s="18"/>
      <c r="C61" s="18"/>
      <c r="D61" s="18"/>
      <c r="E61" s="18"/>
      <c r="F61" s="18"/>
      <c r="G61" s="18"/>
      <c r="H61" s="15"/>
    </row>
    <row r="62" spans="1:8" s="16" customFormat="1" ht="31.5">
      <c r="A62" s="578" t="s">
        <v>54</v>
      </c>
      <c r="B62" s="578" t="s">
        <v>31</v>
      </c>
      <c r="C62" s="38" t="s">
        <v>42</v>
      </c>
      <c r="D62" s="38" t="s">
        <v>43</v>
      </c>
      <c r="E62" s="578" t="s">
        <v>44</v>
      </c>
      <c r="F62" s="578"/>
      <c r="G62" s="578"/>
      <c r="H62" s="15"/>
    </row>
    <row r="63" spans="1:8" s="16" customFormat="1" ht="19.5" customHeight="1">
      <c r="A63" s="607"/>
      <c r="B63" s="578"/>
      <c r="C63" s="38" t="s">
        <v>45</v>
      </c>
      <c r="D63" s="38" t="s">
        <v>46</v>
      </c>
      <c r="E63" s="38" t="s">
        <v>35</v>
      </c>
      <c r="F63" s="38" t="s">
        <v>36</v>
      </c>
      <c r="G63" s="38" t="s">
        <v>37</v>
      </c>
      <c r="H63" s="15"/>
    </row>
    <row r="64" spans="1:12" ht="29.25" customHeight="1">
      <c r="A64" s="242" t="s">
        <v>347</v>
      </c>
      <c r="B64" s="243" t="s">
        <v>65</v>
      </c>
      <c r="C64" s="243">
        <v>108751</v>
      </c>
      <c r="D64" s="329">
        <v>107962</v>
      </c>
      <c r="E64" s="329">
        <v>109000</v>
      </c>
      <c r="F64" s="329">
        <v>108500</v>
      </c>
      <c r="G64" s="329">
        <v>108000</v>
      </c>
      <c r="H64" s="46"/>
      <c r="I64" s="20"/>
      <c r="J64" s="20"/>
      <c r="K64" s="20"/>
      <c r="L64" s="20"/>
    </row>
    <row r="65" spans="1:12" ht="31.5">
      <c r="A65" s="314" t="s">
        <v>348</v>
      </c>
      <c r="B65" s="259" t="s">
        <v>65</v>
      </c>
      <c r="C65" s="330">
        <v>12</v>
      </c>
      <c r="D65" s="330">
        <v>12</v>
      </c>
      <c r="E65" s="330">
        <v>26</v>
      </c>
      <c r="F65" s="68">
        <v>26</v>
      </c>
      <c r="G65" s="68">
        <v>26</v>
      </c>
      <c r="H65" s="3"/>
      <c r="I65" s="20"/>
      <c r="J65" s="20"/>
      <c r="K65" s="20"/>
      <c r="L65" s="20"/>
    </row>
    <row r="66" spans="1:12" ht="15.75">
      <c r="A66" s="314" t="s">
        <v>349</v>
      </c>
      <c r="B66" s="38" t="s">
        <v>65</v>
      </c>
      <c r="C66" s="331">
        <v>415</v>
      </c>
      <c r="D66" s="331">
        <v>500</v>
      </c>
      <c r="E66" s="331">
        <v>230</v>
      </c>
      <c r="F66" s="62">
        <v>220</v>
      </c>
      <c r="G66" s="62">
        <v>200</v>
      </c>
      <c r="H66" s="3"/>
      <c r="I66" s="20"/>
      <c r="J66" s="20"/>
      <c r="K66" s="20"/>
      <c r="L66" s="20"/>
    </row>
    <row r="67" spans="1:256" s="16" customFormat="1" ht="20.25" customHeight="1">
      <c r="A67" s="18"/>
      <c r="B67" s="18"/>
      <c r="C67" s="18"/>
      <c r="D67" s="18"/>
      <c r="E67" s="18"/>
      <c r="F67" s="18"/>
      <c r="G67" s="18"/>
      <c r="H67" s="15"/>
      <c r="IV67" s="15"/>
    </row>
    <row r="68" spans="1:256" s="16" customFormat="1" ht="31.5">
      <c r="A68" s="578" t="s">
        <v>55</v>
      </c>
      <c r="B68" s="578" t="s">
        <v>31</v>
      </c>
      <c r="C68" s="38" t="s">
        <v>42</v>
      </c>
      <c r="D68" s="38" t="s">
        <v>43</v>
      </c>
      <c r="E68" s="578" t="s">
        <v>44</v>
      </c>
      <c r="F68" s="578"/>
      <c r="G68" s="578"/>
      <c r="H68" s="15"/>
      <c r="IV68" s="15"/>
    </row>
    <row r="69" spans="1:7" ht="15.75">
      <c r="A69" s="578"/>
      <c r="B69" s="578"/>
      <c r="C69" s="38" t="s">
        <v>45</v>
      </c>
      <c r="D69" s="38" t="s">
        <v>46</v>
      </c>
      <c r="E69" s="38" t="s">
        <v>35</v>
      </c>
      <c r="F69" s="38" t="s">
        <v>36</v>
      </c>
      <c r="G69" s="38" t="s">
        <v>37</v>
      </c>
    </row>
    <row r="70" spans="1:7" ht="21" customHeight="1">
      <c r="A70" s="55" t="s">
        <v>49</v>
      </c>
      <c r="B70" s="38" t="s">
        <v>48</v>
      </c>
      <c r="C70" s="40">
        <v>473212</v>
      </c>
      <c r="D70" s="56">
        <v>481714.5</v>
      </c>
      <c r="E70" s="56">
        <f>478254+2695.6</f>
        <v>480949.6</v>
      </c>
      <c r="F70" s="56">
        <v>482271</v>
      </c>
      <c r="G70" s="56">
        <v>486469</v>
      </c>
    </row>
    <row r="71" spans="1:7" ht="31.5">
      <c r="A71" s="41" t="s">
        <v>58</v>
      </c>
      <c r="B71" s="36" t="s">
        <v>48</v>
      </c>
      <c r="C71" s="42">
        <f>SUM(C70)</f>
        <v>473212</v>
      </c>
      <c r="D71" s="42">
        <f>SUM(D70)</f>
        <v>481714.5</v>
      </c>
      <c r="E71" s="42">
        <f>SUM(E70)</f>
        <v>480949.6</v>
      </c>
      <c r="F71" s="42">
        <f>SUM(F70)</f>
        <v>482271</v>
      </c>
      <c r="G71" s="42">
        <f>SUM(G70)</f>
        <v>486469</v>
      </c>
    </row>
  </sheetData>
  <sheetProtection selectLockedCells="1" selectUnlockedCells="1"/>
  <mergeCells count="48">
    <mergeCell ref="A60:G60"/>
    <mergeCell ref="A62:A63"/>
    <mergeCell ref="B62:B63"/>
    <mergeCell ref="E62:G62"/>
    <mergeCell ref="A68:A69"/>
    <mergeCell ref="B68:B69"/>
    <mergeCell ref="E68:G68"/>
    <mergeCell ref="A56:G56"/>
    <mergeCell ref="H56:N56"/>
    <mergeCell ref="A57:G57"/>
    <mergeCell ref="I57:N57"/>
    <mergeCell ref="A58:G58"/>
    <mergeCell ref="A59:G59"/>
    <mergeCell ref="B49:G49"/>
    <mergeCell ref="A50:A51"/>
    <mergeCell ref="B50:B51"/>
    <mergeCell ref="E50:G50"/>
    <mergeCell ref="H54:N54"/>
    <mergeCell ref="H55:N55"/>
    <mergeCell ref="A39:H39"/>
    <mergeCell ref="A41:G41"/>
    <mergeCell ref="A43:G43"/>
    <mergeCell ref="A44:A45"/>
    <mergeCell ref="B44:B45"/>
    <mergeCell ref="E44:G44"/>
    <mergeCell ref="A42:G42"/>
    <mergeCell ref="B31:H31"/>
    <mergeCell ref="A32:G32"/>
    <mergeCell ref="A33:G33"/>
    <mergeCell ref="A34:A35"/>
    <mergeCell ref="B34:B35"/>
    <mergeCell ref="E34:G34"/>
    <mergeCell ref="A19:G19"/>
    <mergeCell ref="A21:G21"/>
    <mergeCell ref="A22:G22"/>
    <mergeCell ref="A24:G24"/>
    <mergeCell ref="A25:G25"/>
    <mergeCell ref="A27:A28"/>
    <mergeCell ref="B27:B28"/>
    <mergeCell ref="C27:C28"/>
    <mergeCell ref="D27:D28"/>
    <mergeCell ref="E27:G27"/>
    <mergeCell ref="A12:G12"/>
    <mergeCell ref="A13:G13"/>
    <mergeCell ref="A14:G14"/>
    <mergeCell ref="A15:G15"/>
    <mergeCell ref="A17:G17"/>
    <mergeCell ref="A18:G18"/>
  </mergeCells>
  <printOptions horizontalCentered="1"/>
  <pageMargins left="0.39375" right="0.39375" top="0.393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RePack by SPecialiST</cp:lastModifiedBy>
  <cp:lastPrinted>2017-03-30T03:16:20Z</cp:lastPrinted>
  <dcterms:created xsi:type="dcterms:W3CDTF">2016-07-28T04:46:16Z</dcterms:created>
  <dcterms:modified xsi:type="dcterms:W3CDTF">2017-03-30T11:42:05Z</dcterms:modified>
  <cp:category/>
  <cp:version/>
  <cp:contentType/>
  <cp:contentStatus/>
</cp:coreProperties>
</file>